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 СД ГМР 16.12.2016\РСД  № 197 поправки декабрь\"/>
    </mc:Choice>
  </mc:AlternateContent>
  <bookViews>
    <workbookView xWindow="120" yWindow="90" windowWidth="23160" windowHeight="11655"/>
  </bookViews>
  <sheets>
    <sheet name="Прилож 31" sheetId="1" r:id="rId1"/>
    <sheet name="РАСЧЕТ не печатать" sheetId="3" r:id="rId2"/>
  </sheets>
  <calcPr calcId="152511"/>
</workbook>
</file>

<file path=xl/calcChain.xml><?xml version="1.0" encoding="utf-8"?>
<calcChain xmlns="http://schemas.openxmlformats.org/spreadsheetml/2006/main">
  <c r="L15" i="3" l="1"/>
  <c r="J15" i="3"/>
  <c r="I15" i="3"/>
  <c r="F15" i="3"/>
  <c r="E15" i="3"/>
  <c r="G15" i="3" s="1"/>
  <c r="D15" i="3"/>
  <c r="J14" i="3"/>
  <c r="G14" i="3"/>
  <c r="H14" i="3" s="1"/>
  <c r="K14" i="3" s="1"/>
  <c r="M14" i="3" s="1"/>
  <c r="J13" i="3"/>
  <c r="H13" i="3"/>
  <c r="K13" i="3" s="1"/>
  <c r="M13" i="3" s="1"/>
  <c r="G13" i="3"/>
  <c r="J12" i="3"/>
  <c r="H12" i="3"/>
  <c r="K12" i="3" s="1"/>
  <c r="M12" i="3" s="1"/>
  <c r="G12" i="3"/>
  <c r="J11" i="3"/>
  <c r="G11" i="3"/>
  <c r="H11" i="3" s="1"/>
  <c r="K11" i="3" s="1"/>
  <c r="M11" i="3" s="1"/>
  <c r="J10" i="3"/>
  <c r="G10" i="3"/>
  <c r="H10" i="3" s="1"/>
  <c r="K10" i="3" s="1"/>
  <c r="M10" i="3" s="1"/>
  <c r="J9" i="3"/>
  <c r="H9" i="3"/>
  <c r="K9" i="3" s="1"/>
  <c r="M9" i="3" s="1"/>
  <c r="G9" i="3"/>
  <c r="J8" i="3"/>
  <c r="H8" i="3"/>
  <c r="K8" i="3" s="1"/>
  <c r="M8" i="3" s="1"/>
  <c r="G8" i="3"/>
  <c r="J7" i="3"/>
  <c r="G7" i="3"/>
  <c r="H7" i="3" s="1"/>
  <c r="K7" i="3" s="1"/>
  <c r="M7" i="3" s="1"/>
  <c r="J6" i="3"/>
  <c r="G6" i="3"/>
  <c r="H6" i="3" s="1"/>
  <c r="K6" i="3" s="1"/>
  <c r="M6" i="3" s="1"/>
  <c r="J5" i="3"/>
  <c r="H5" i="3"/>
  <c r="K5" i="3" s="1"/>
  <c r="M5" i="3" s="1"/>
  <c r="G5" i="3"/>
  <c r="J4" i="3"/>
  <c r="H4" i="3"/>
  <c r="K4" i="3" s="1"/>
  <c r="M4" i="3" s="1"/>
  <c r="G4" i="3"/>
  <c r="C20" i="1"/>
  <c r="H15" i="3" l="1"/>
  <c r="K15" i="3" s="1"/>
  <c r="M15" i="3" s="1"/>
</calcChain>
</file>

<file path=xl/sharedStrings.xml><?xml version="1.0" encoding="utf-8"?>
<sst xmlns="http://schemas.openxmlformats.org/spreadsheetml/2006/main" count="64" uniqueCount="54">
  <si>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</si>
  <si>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</si>
  <si>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</si>
  <si>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</si>
  <si>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</si>
  <si>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</si>
  <si>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</si>
  <si>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</si>
  <si>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</si>
  <si>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</si>
  <si>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</si>
  <si>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</si>
  <si>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</si>
  <si>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</si>
  <si>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</si>
  <si>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</si>
  <si>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</si>
  <si>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2016 год
</t>
  </si>
  <si>
    <t>Приложение 31</t>
  </si>
  <si>
    <t xml:space="preserve">КВД: 2.02.04999.  .    .   </t>
  </si>
  <si>
    <t>40% МБТ (ПОПРАВКИ, ДЕКАБРЬ 2016)</t>
  </si>
  <si>
    <t>Единица измерения руб.</t>
  </si>
  <si>
    <t>Бюджет</t>
  </si>
  <si>
    <t>КВД</t>
  </si>
  <si>
    <t>МБТ план на 02.12.2016</t>
  </si>
  <si>
    <t>остаток плана на 02.12.16 после перечисления январь-октябрь (Капустина)</t>
  </si>
  <si>
    <t>аренда за ноябрь</t>
  </si>
  <si>
    <t>продажа за ноябрь</t>
  </si>
  <si>
    <t>40 % к перечислению за ноябрь</t>
  </si>
  <si>
    <t>остаток после переч ноября</t>
  </si>
  <si>
    <t>ПОПРАВКИ</t>
  </si>
  <si>
    <t>бюджетные назначения после поправок</t>
  </si>
  <si>
    <t>Бюджет МО "Большеколпанское сельское поселение"</t>
  </si>
  <si>
    <t>2.02.04999.10.0000.151</t>
  </si>
  <si>
    <t>Бюджет МО "Веревское сельское поселение"</t>
  </si>
  <si>
    <t>Бюджет МО "Войсковицкое сельское поселение"</t>
  </si>
  <si>
    <t>Бюджет МО "Елизаветинское сельское поселение"</t>
  </si>
  <si>
    <t>Бюджет МО "Кобринское сельское поселение"</t>
  </si>
  <si>
    <t>Бюджет МО "Новосветское сельское поселение"</t>
  </si>
  <si>
    <t>Бюджет МО "Пудомягское сельское поселение"</t>
  </si>
  <si>
    <t>Бюджет МО "Пудостьское сельское поселение"</t>
  </si>
  <si>
    <t>Бюджет МО "Рождественское сельское поселение"</t>
  </si>
  <si>
    <t>Бюджет МО "Сусанинское сельское поселение"</t>
  </si>
  <si>
    <t>Бюджет МО "Сяськелевское сельское поселение"</t>
  </si>
  <si>
    <t>Итого</t>
  </si>
  <si>
    <t>последний срок оплаты аренды - 15 ноября, после-только долги</t>
  </si>
  <si>
    <t>Паркачева Е.А. 9-05-24</t>
  </si>
  <si>
    <t>Пудость аренда в дек поступит 872 000 руб.</t>
  </si>
  <si>
    <t>Войсковицы продажа поступит 4 066 000 руб.</t>
  </si>
  <si>
    <t>план после ноября</t>
  </si>
  <si>
    <t>декабрь предвар на 14 вкл</t>
  </si>
  <si>
    <t>сколько после декабря</t>
  </si>
  <si>
    <t>продали землю верево и пудость больше запланированного</t>
  </si>
  <si>
    <t>от   16.12.2016 года №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</si>
</sst>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/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5" fillId="2" borderId="1" xfId="0" applyNumberFormat="1" applyFont="1" applyFill="1" applyBorder="1"/>
    <xf numFmtId="4" fontId="7" fillId="2" borderId="1" xfId="0" applyNumberFormat="1" applyFont="1" applyFill="1" applyBorder="1" applyAlignment="1" applyProtection="1">
      <alignment horizontal="right" vertical="center" wrapText="1"/>
    </xf>
    <xf numFmtId="4" fontId="7" fillId="2" borderId="1" xfId="0" applyNumberFormat="1" applyFont="1" applyFill="1" applyBorder="1"/>
    <xf numFmtId="4" fontId="4" fillId="0" borderId="1" xfId="0" applyNumberFormat="1" applyFont="1" applyBorder="1"/>
    <xf numFmtId="4" fontId="5" fillId="3" borderId="1" xfId="0" applyNumberFormat="1" applyFont="1" applyFill="1" applyBorder="1"/>
    <xf numFmtId="4" fontId="6" fillId="0" borderId="1" xfId="0" applyNumberFormat="1" applyFont="1" applyBorder="1"/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" fontId="5" fillId="0" borderId="1" xfId="0" applyNumberFormat="1" applyFont="1" applyBorder="1" applyAlignment="1" applyProtection="1">
      <alignment horizontal="right"/>
    </xf>
    <xf numFmtId="4" fontId="7" fillId="2" borderId="1" xfId="0" applyNumberFormat="1" applyFont="1" applyFill="1" applyBorder="1" applyAlignment="1" applyProtection="1">
      <alignment horizontal="right"/>
    </xf>
    <xf numFmtId="0" fontId="4" fillId="0" borderId="0" xfId="0" applyFont="1"/>
    <xf numFmtId="0" fontId="4" fillId="2" borderId="0" xfId="0" applyFont="1" applyFill="1"/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/>
    <xf numFmtId="4" fontId="7" fillId="2" borderId="1" xfId="0" applyNumberFormat="1" applyFont="1" applyFill="1" applyBorder="1" applyAlignment="1">
      <alignment horizontal="right"/>
    </xf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2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C4" sqref="C4"/>
    </sheetView>
  </sheetViews>
  <sheetFormatPr defaultRowHeight="15" x14ac:dyDescent="0.25"/>
  <cols>
    <col min="1" max="1" width="9.875" customWidth="1"/>
    <col min="2" max="2" width="43.625" customWidth="1"/>
    <col min="3" max="3" width="29.125" customWidth="1"/>
  </cols>
  <sheetData>
    <row r="1" spans="1:4" ht="15" customHeight="1" x14ac:dyDescent="0.25">
      <c r="C1" s="7" t="s">
        <v>18</v>
      </c>
    </row>
    <row r="2" spans="1:4" ht="15" customHeight="1" x14ac:dyDescent="0.25">
      <c r="C2" s="4" t="s">
        <v>14</v>
      </c>
    </row>
    <row r="3" spans="1:4" ht="15" customHeight="1" x14ac:dyDescent="0.25">
      <c r="C3" s="4" t="s">
        <v>15</v>
      </c>
    </row>
    <row r="4" spans="1:4" ht="15" customHeight="1" x14ac:dyDescent="0.25">
      <c r="C4" s="4" t="s">
        <v>53</v>
      </c>
    </row>
    <row r="5" spans="1:4" ht="15" customHeight="1" x14ac:dyDescent="0.25">
      <c r="C5" s="3"/>
    </row>
    <row r="6" spans="1:4" ht="111" customHeight="1" x14ac:dyDescent="0.25">
      <c r="A6" s="41" t="s">
        <v>17</v>
      </c>
      <c r="B6" s="41"/>
      <c r="C6" s="41"/>
    </row>
    <row r="7" spans="1:4" ht="47.25" customHeight="1" x14ac:dyDescent="0.25">
      <c r="A7" s="40" t="s">
        <v>0</v>
      </c>
      <c r="B7" s="40" t="s">
        <v>1</v>
      </c>
      <c r="C7" s="40" t="s">
        <v>2</v>
      </c>
      <c r="D7" s="1"/>
    </row>
    <row r="8" spans="1:4" x14ac:dyDescent="0.25">
      <c r="A8" s="40"/>
      <c r="B8" s="40"/>
      <c r="C8" s="40"/>
      <c r="D8" s="1"/>
    </row>
    <row r="9" spans="1:4" ht="19.5" customHeight="1" x14ac:dyDescent="0.25">
      <c r="A9" s="2">
        <v>601</v>
      </c>
      <c r="B9" s="6" t="s">
        <v>3</v>
      </c>
      <c r="C9" s="8">
        <v>2170</v>
      </c>
      <c r="D9" s="1"/>
    </row>
    <row r="10" spans="1:4" ht="19.5" customHeight="1" x14ac:dyDescent="0.25">
      <c r="A10" s="2">
        <v>602</v>
      </c>
      <c r="B10" s="6" t="s">
        <v>4</v>
      </c>
      <c r="C10" s="8">
        <v>16663.400000000001</v>
      </c>
      <c r="D10" s="1"/>
    </row>
    <row r="11" spans="1:4" ht="19.5" customHeight="1" x14ac:dyDescent="0.25">
      <c r="A11" s="2">
        <v>603</v>
      </c>
      <c r="B11" s="6" t="s">
        <v>5</v>
      </c>
      <c r="C11" s="8">
        <v>4010</v>
      </c>
      <c r="D11" s="1"/>
    </row>
    <row r="12" spans="1:4" ht="19.5" customHeight="1" x14ac:dyDescent="0.25">
      <c r="A12" s="2">
        <v>607</v>
      </c>
      <c r="B12" s="6" t="s">
        <v>6</v>
      </c>
      <c r="C12" s="8">
        <v>2470</v>
      </c>
      <c r="D12" s="1"/>
    </row>
    <row r="13" spans="1:4" ht="19.5" customHeight="1" x14ac:dyDescent="0.25">
      <c r="A13" s="2">
        <v>608</v>
      </c>
      <c r="B13" s="6" t="s">
        <v>7</v>
      </c>
      <c r="C13" s="8">
        <v>3544</v>
      </c>
      <c r="D13" s="1"/>
    </row>
    <row r="14" spans="1:4" ht="19.5" customHeight="1" x14ac:dyDescent="0.25">
      <c r="A14" s="2">
        <v>610</v>
      </c>
      <c r="B14" s="6" t="s">
        <v>8</v>
      </c>
      <c r="C14" s="8">
        <v>5339.5</v>
      </c>
      <c r="D14" s="1"/>
    </row>
    <row r="15" spans="1:4" ht="19.5" customHeight="1" x14ac:dyDescent="0.25">
      <c r="A15" s="2">
        <v>611</v>
      </c>
      <c r="B15" s="6" t="s">
        <v>9</v>
      </c>
      <c r="C15" s="8">
        <v>5390</v>
      </c>
      <c r="D15" s="1"/>
    </row>
    <row r="16" spans="1:4" ht="19.5" customHeight="1" x14ac:dyDescent="0.25">
      <c r="A16" s="2">
        <v>612</v>
      </c>
      <c r="B16" s="6" t="s">
        <v>10</v>
      </c>
      <c r="C16" s="8">
        <v>5550</v>
      </c>
      <c r="D16" s="1"/>
    </row>
    <row r="17" spans="1:4" ht="19.5" customHeight="1" x14ac:dyDescent="0.25">
      <c r="A17" s="2">
        <v>613</v>
      </c>
      <c r="B17" s="6" t="s">
        <v>11</v>
      </c>
      <c r="C17" s="8">
        <v>2730</v>
      </c>
      <c r="D17" s="1"/>
    </row>
    <row r="18" spans="1:4" ht="19.5" customHeight="1" x14ac:dyDescent="0.25">
      <c r="A18" s="2">
        <v>615</v>
      </c>
      <c r="B18" s="6" t="s">
        <v>12</v>
      </c>
      <c r="C18" s="8">
        <v>3250</v>
      </c>
      <c r="D18" s="1"/>
    </row>
    <row r="19" spans="1:4" ht="19.5" customHeight="1" x14ac:dyDescent="0.25">
      <c r="A19" s="2">
        <v>616</v>
      </c>
      <c r="B19" s="6" t="s">
        <v>13</v>
      </c>
      <c r="C19" s="8">
        <v>2690</v>
      </c>
      <c r="D19" s="1"/>
    </row>
    <row r="20" spans="1:4" ht="19.5" customHeight="1" x14ac:dyDescent="0.25">
      <c r="A20" s="2"/>
      <c r="B20" s="5" t="s">
        <v>16</v>
      </c>
      <c r="C20" s="9">
        <f>SUM(C9:C19)</f>
        <v>53806.9</v>
      </c>
      <c r="D20" s="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BreakPreview" zoomScale="60" workbookViewId="0">
      <selection activeCell="J13" sqref="J13"/>
    </sheetView>
  </sheetViews>
  <sheetFormatPr defaultRowHeight="12.75" customHeight="1" x14ac:dyDescent="0.25"/>
  <cols>
    <col min="1" max="1" width="40" customWidth="1"/>
    <col min="2" max="2" width="25.75" customWidth="1"/>
    <col min="3" max="3" width="15.375" customWidth="1"/>
    <col min="4" max="4" width="15.875" style="39" customWidth="1"/>
    <col min="5" max="5" width="16.75" style="39" customWidth="1"/>
    <col min="6" max="6" width="19.125" style="39" customWidth="1"/>
    <col min="7" max="7" width="13.125" style="39" customWidth="1"/>
    <col min="8" max="8" width="16.25" customWidth="1"/>
    <col min="9" max="9" width="17.125" customWidth="1"/>
    <col min="10" max="10" width="18" customWidth="1"/>
    <col min="11" max="11" width="15" customWidth="1"/>
    <col min="12" max="12" width="14.625" customWidth="1"/>
    <col min="13" max="13" width="12.625" customWidth="1"/>
  </cols>
  <sheetData>
    <row r="1" spans="1:13" ht="15.75" x14ac:dyDescent="0.25">
      <c r="A1" s="10" t="s">
        <v>19</v>
      </c>
      <c r="B1" s="42" t="s">
        <v>20</v>
      </c>
      <c r="C1" s="42"/>
      <c r="D1" s="42"/>
      <c r="E1" s="42"/>
      <c r="F1" s="42"/>
      <c r="G1" s="42"/>
      <c r="H1" s="42"/>
      <c r="I1" s="42"/>
    </row>
    <row r="2" spans="1:13" ht="15.75" x14ac:dyDescent="0.25">
      <c r="A2" s="11" t="s">
        <v>21</v>
      </c>
      <c r="B2" s="43"/>
      <c r="C2" s="43"/>
      <c r="D2" s="43"/>
      <c r="E2" s="43"/>
      <c r="F2" s="43"/>
      <c r="G2" s="43"/>
      <c r="H2" s="43"/>
      <c r="I2" s="43"/>
    </row>
    <row r="3" spans="1:13" ht="120.75" customHeight="1" x14ac:dyDescent="0.25">
      <c r="A3" s="12" t="s">
        <v>22</v>
      </c>
      <c r="B3" s="12" t="s">
        <v>23</v>
      </c>
      <c r="C3" s="12" t="s">
        <v>24</v>
      </c>
      <c r="D3" s="13" t="s">
        <v>25</v>
      </c>
      <c r="E3" s="14" t="s">
        <v>26</v>
      </c>
      <c r="F3" s="14" t="s">
        <v>27</v>
      </c>
      <c r="G3" s="15" t="s">
        <v>28</v>
      </c>
      <c r="H3" s="16" t="s">
        <v>29</v>
      </c>
      <c r="I3" s="17" t="s">
        <v>30</v>
      </c>
      <c r="J3" s="18" t="s">
        <v>31</v>
      </c>
      <c r="K3" s="34" t="s">
        <v>49</v>
      </c>
      <c r="L3" s="35" t="s">
        <v>50</v>
      </c>
      <c r="M3" s="36" t="s">
        <v>51</v>
      </c>
    </row>
    <row r="4" spans="1:13" ht="31.5" x14ac:dyDescent="0.25">
      <c r="A4" s="19" t="s">
        <v>32</v>
      </c>
      <c r="B4" s="20" t="s">
        <v>33</v>
      </c>
      <c r="C4" s="21">
        <v>2600000</v>
      </c>
      <c r="D4" s="22">
        <v>1003246</v>
      </c>
      <c r="E4" s="23">
        <v>650046.51</v>
      </c>
      <c r="F4" s="24">
        <v>58402.44</v>
      </c>
      <c r="G4" s="22">
        <f>SUM(E4+F4)*40/100</f>
        <v>283379.58</v>
      </c>
      <c r="H4" s="25">
        <f>SUM(D4-G4)</f>
        <v>719866.41999999993</v>
      </c>
      <c r="I4" s="26">
        <v>-430000</v>
      </c>
      <c r="J4" s="27">
        <f>SUM(C4+I4)</f>
        <v>2170000</v>
      </c>
      <c r="K4" s="37">
        <f>SUM(H4+I4)</f>
        <v>289866.41999999993</v>
      </c>
      <c r="L4" s="37">
        <v>61233.82</v>
      </c>
      <c r="M4" s="37">
        <f>SUM(K4-L4)</f>
        <v>228632.59999999992</v>
      </c>
    </row>
    <row r="5" spans="1:13" ht="15.75" x14ac:dyDescent="0.25">
      <c r="A5" s="19" t="s">
        <v>34</v>
      </c>
      <c r="B5" s="20" t="s">
        <v>33</v>
      </c>
      <c r="C5" s="21">
        <v>14663400</v>
      </c>
      <c r="D5" s="22">
        <v>2465603</v>
      </c>
      <c r="E5" s="23">
        <v>7042775.6699999999</v>
      </c>
      <c r="F5" s="24">
        <v>344696.21</v>
      </c>
      <c r="G5" s="22">
        <f t="shared" ref="G5:G15" si="0">SUM(E5+F5)*40/100</f>
        <v>2954988.7519999999</v>
      </c>
      <c r="H5" s="25">
        <f t="shared" ref="H5:H15" si="1">SUM(D5-G5)</f>
        <v>-489385.75199999986</v>
      </c>
      <c r="I5" s="26">
        <v>2000000</v>
      </c>
      <c r="J5" s="27">
        <f t="shared" ref="J5:J15" si="2">SUM(C5+I5)</f>
        <v>16663400</v>
      </c>
      <c r="K5" s="37">
        <f t="shared" ref="K5:K15" si="3">SUM(H5+I5)</f>
        <v>1510614.2480000001</v>
      </c>
      <c r="L5" s="37">
        <v>1423600.11</v>
      </c>
      <c r="M5" s="37">
        <f t="shared" ref="M5:M15" si="4">SUM(K5-L5)</f>
        <v>87014.138000000035</v>
      </c>
    </row>
    <row r="6" spans="1:13" ht="31.5" x14ac:dyDescent="0.25">
      <c r="A6" s="19" t="s">
        <v>35</v>
      </c>
      <c r="B6" s="20" t="s">
        <v>33</v>
      </c>
      <c r="C6" s="21">
        <v>2560000</v>
      </c>
      <c r="D6" s="22">
        <v>662960</v>
      </c>
      <c r="E6" s="23">
        <v>674211.16</v>
      </c>
      <c r="F6" s="24"/>
      <c r="G6" s="22">
        <f t="shared" si="0"/>
        <v>269684.46400000004</v>
      </c>
      <c r="H6" s="25">
        <f t="shared" si="1"/>
        <v>393275.53599999996</v>
      </c>
      <c r="I6" s="26">
        <v>1450000</v>
      </c>
      <c r="J6" s="27">
        <f t="shared" si="2"/>
        <v>4010000</v>
      </c>
      <c r="K6" s="37">
        <f t="shared" si="3"/>
        <v>1843275.5359999998</v>
      </c>
      <c r="L6" s="37">
        <v>1676931.33</v>
      </c>
      <c r="M6" s="37">
        <f t="shared" si="4"/>
        <v>166344.20599999977</v>
      </c>
    </row>
    <row r="7" spans="1:13" ht="31.5" x14ac:dyDescent="0.25">
      <c r="A7" s="19" t="s">
        <v>36</v>
      </c>
      <c r="B7" s="20" t="s">
        <v>33</v>
      </c>
      <c r="C7" s="21">
        <v>2720000</v>
      </c>
      <c r="D7" s="22">
        <v>1047500</v>
      </c>
      <c r="E7" s="23">
        <v>478959.38</v>
      </c>
      <c r="F7" s="24">
        <v>435319.96</v>
      </c>
      <c r="G7" s="22">
        <f t="shared" si="0"/>
        <v>365711.73600000003</v>
      </c>
      <c r="H7" s="25">
        <f t="shared" si="1"/>
        <v>681788.26399999997</v>
      </c>
      <c r="I7" s="26">
        <v>-250000</v>
      </c>
      <c r="J7" s="27">
        <f t="shared" si="2"/>
        <v>2470000</v>
      </c>
      <c r="K7" s="37">
        <f t="shared" si="3"/>
        <v>431788.26399999997</v>
      </c>
      <c r="L7" s="37">
        <v>260042.89</v>
      </c>
      <c r="M7" s="37">
        <f t="shared" si="4"/>
        <v>171745.37399999995</v>
      </c>
    </row>
    <row r="8" spans="1:13" ht="31.5" x14ac:dyDescent="0.25">
      <c r="A8" s="19" t="s">
        <v>37</v>
      </c>
      <c r="B8" s="20" t="s">
        <v>33</v>
      </c>
      <c r="C8" s="21">
        <v>2644000</v>
      </c>
      <c r="D8" s="22">
        <v>656784</v>
      </c>
      <c r="E8" s="23">
        <v>188744.79</v>
      </c>
      <c r="F8" s="24">
        <v>2338589.9300000002</v>
      </c>
      <c r="G8" s="22">
        <f t="shared" si="0"/>
        <v>1010933.8880000002</v>
      </c>
      <c r="H8" s="25">
        <f t="shared" si="1"/>
        <v>-354149.88800000015</v>
      </c>
      <c r="I8" s="26">
        <v>900000</v>
      </c>
      <c r="J8" s="27">
        <f t="shared" si="2"/>
        <v>3544000</v>
      </c>
      <c r="K8" s="37">
        <f t="shared" si="3"/>
        <v>545850.11199999985</v>
      </c>
      <c r="L8" s="37">
        <v>439818.56</v>
      </c>
      <c r="M8" s="37">
        <f t="shared" si="4"/>
        <v>106031.55199999985</v>
      </c>
    </row>
    <row r="9" spans="1:13" ht="31.5" x14ac:dyDescent="0.25">
      <c r="A9" s="19" t="s">
        <v>38</v>
      </c>
      <c r="B9" s="20" t="s">
        <v>33</v>
      </c>
      <c r="C9" s="21">
        <v>4539500</v>
      </c>
      <c r="D9" s="22">
        <v>317645</v>
      </c>
      <c r="E9" s="23">
        <v>2184564.77</v>
      </c>
      <c r="F9" s="24"/>
      <c r="G9" s="22">
        <f t="shared" si="0"/>
        <v>873825.90799999994</v>
      </c>
      <c r="H9" s="25">
        <f t="shared" si="1"/>
        <v>-556180.90799999994</v>
      </c>
      <c r="I9" s="26">
        <v>800000</v>
      </c>
      <c r="J9" s="27">
        <f t="shared" si="2"/>
        <v>5339500</v>
      </c>
      <c r="K9" s="37">
        <f t="shared" si="3"/>
        <v>243819.09200000006</v>
      </c>
      <c r="L9" s="37">
        <v>166743.75</v>
      </c>
      <c r="M9" s="37">
        <f t="shared" si="4"/>
        <v>77075.342000000062</v>
      </c>
    </row>
    <row r="10" spans="1:13" ht="31.5" x14ac:dyDescent="0.25">
      <c r="A10" s="19" t="s">
        <v>39</v>
      </c>
      <c r="B10" s="20" t="s">
        <v>33</v>
      </c>
      <c r="C10" s="21">
        <v>6290000</v>
      </c>
      <c r="D10" s="22">
        <v>1865156</v>
      </c>
      <c r="E10" s="23">
        <v>1222952.44</v>
      </c>
      <c r="F10" s="24">
        <v>515481.08</v>
      </c>
      <c r="G10" s="22">
        <f t="shared" si="0"/>
        <v>695373.40799999994</v>
      </c>
      <c r="H10" s="25">
        <f t="shared" si="1"/>
        <v>1169782.5920000002</v>
      </c>
      <c r="I10" s="26">
        <v>-900000</v>
      </c>
      <c r="J10" s="27">
        <f t="shared" si="2"/>
        <v>5390000</v>
      </c>
      <c r="K10" s="37">
        <f t="shared" si="3"/>
        <v>269782.59200000018</v>
      </c>
      <c r="L10" s="37">
        <v>129477.9</v>
      </c>
      <c r="M10" s="37">
        <f t="shared" si="4"/>
        <v>140304.69200000018</v>
      </c>
    </row>
    <row r="11" spans="1:13" ht="31.5" x14ac:dyDescent="0.25">
      <c r="A11" s="19" t="s">
        <v>40</v>
      </c>
      <c r="B11" s="20" t="s">
        <v>33</v>
      </c>
      <c r="C11" s="21">
        <v>4950000</v>
      </c>
      <c r="D11" s="22">
        <v>1167381</v>
      </c>
      <c r="E11" s="23">
        <v>823597.71</v>
      </c>
      <c r="F11" s="38">
        <v>281739.98</v>
      </c>
      <c r="G11" s="22">
        <f t="shared" si="0"/>
        <v>442135.07599999994</v>
      </c>
      <c r="H11" s="25">
        <f t="shared" si="1"/>
        <v>725245.92400000012</v>
      </c>
      <c r="I11" s="26">
        <v>600000</v>
      </c>
      <c r="J11" s="27">
        <f t="shared" si="2"/>
        <v>5550000</v>
      </c>
      <c r="K11" s="37">
        <f t="shared" si="3"/>
        <v>1325245.9240000001</v>
      </c>
      <c r="L11" s="37">
        <v>1213946.3600000001</v>
      </c>
      <c r="M11" s="37">
        <f t="shared" si="4"/>
        <v>111299.56400000001</v>
      </c>
    </row>
    <row r="12" spans="1:13" ht="31.5" x14ac:dyDescent="0.25">
      <c r="A12" s="19" t="s">
        <v>41</v>
      </c>
      <c r="B12" s="20" t="s">
        <v>33</v>
      </c>
      <c r="C12" s="21">
        <v>2630000</v>
      </c>
      <c r="D12" s="22">
        <v>730422</v>
      </c>
      <c r="E12" s="23">
        <v>1254158.6499999999</v>
      </c>
      <c r="F12" s="24">
        <v>6425.05</v>
      </c>
      <c r="G12" s="22">
        <f t="shared" si="0"/>
        <v>504233.48</v>
      </c>
      <c r="H12" s="25">
        <f t="shared" si="1"/>
        <v>226188.52000000002</v>
      </c>
      <c r="I12" s="26">
        <v>100000</v>
      </c>
      <c r="J12" s="27">
        <f t="shared" si="2"/>
        <v>2730000</v>
      </c>
      <c r="K12" s="37">
        <f t="shared" si="3"/>
        <v>326188.52</v>
      </c>
      <c r="L12" s="37">
        <v>267388.44</v>
      </c>
      <c r="M12" s="37">
        <f t="shared" si="4"/>
        <v>58800.080000000016</v>
      </c>
    </row>
    <row r="13" spans="1:13" ht="31.5" x14ac:dyDescent="0.25">
      <c r="A13" s="19" t="s">
        <v>42</v>
      </c>
      <c r="B13" s="20" t="s">
        <v>33</v>
      </c>
      <c r="C13" s="21">
        <v>2500000</v>
      </c>
      <c r="D13" s="22">
        <v>-327256</v>
      </c>
      <c r="E13" s="23">
        <v>215240.3</v>
      </c>
      <c r="F13" s="24">
        <v>489641.32</v>
      </c>
      <c r="G13" s="22">
        <f t="shared" si="0"/>
        <v>281952.64799999999</v>
      </c>
      <c r="H13" s="25">
        <f t="shared" si="1"/>
        <v>-609208.64800000004</v>
      </c>
      <c r="I13" s="26">
        <v>750000</v>
      </c>
      <c r="J13" s="27">
        <f t="shared" si="2"/>
        <v>3250000</v>
      </c>
      <c r="K13" s="37">
        <f t="shared" si="3"/>
        <v>140791.35199999996</v>
      </c>
      <c r="L13" s="37">
        <v>52583.82</v>
      </c>
      <c r="M13" s="37">
        <f t="shared" si="4"/>
        <v>88207.531999999948</v>
      </c>
    </row>
    <row r="14" spans="1:13" ht="31.5" x14ac:dyDescent="0.25">
      <c r="A14" s="19" t="s">
        <v>43</v>
      </c>
      <c r="B14" s="20" t="s">
        <v>33</v>
      </c>
      <c r="C14" s="21">
        <v>1690000</v>
      </c>
      <c r="D14" s="22">
        <v>842370</v>
      </c>
      <c r="E14" s="23">
        <v>377399.08</v>
      </c>
      <c r="F14" s="24">
        <v>3338945.23</v>
      </c>
      <c r="G14" s="22">
        <f t="shared" si="0"/>
        <v>1486537.7240000002</v>
      </c>
      <c r="H14" s="25">
        <f t="shared" si="1"/>
        <v>-644167.72400000016</v>
      </c>
      <c r="I14" s="26">
        <v>1000000</v>
      </c>
      <c r="J14" s="27">
        <f t="shared" si="2"/>
        <v>2690000</v>
      </c>
      <c r="K14" s="37">
        <f t="shared" si="3"/>
        <v>355832.27599999984</v>
      </c>
      <c r="L14" s="37">
        <v>271607.15999999997</v>
      </c>
      <c r="M14" s="37">
        <f t="shared" si="4"/>
        <v>84225.115999999864</v>
      </c>
    </row>
    <row r="15" spans="1:13" ht="15.75" x14ac:dyDescent="0.25">
      <c r="A15" s="28" t="s">
        <v>44</v>
      </c>
      <c r="B15" s="29"/>
      <c r="C15" s="30">
        <v>47786900</v>
      </c>
      <c r="D15" s="22">
        <f>SUM(D4:D14)</f>
        <v>10431811</v>
      </c>
      <c r="E15" s="31">
        <f>SUM(E4:E14)</f>
        <v>15112650.460000001</v>
      </c>
      <c r="F15" s="24">
        <f>SUM(F4:F14)</f>
        <v>7809241.1999999993</v>
      </c>
      <c r="G15" s="22">
        <f t="shared" si="0"/>
        <v>9168756.6639999989</v>
      </c>
      <c r="H15" s="25">
        <f t="shared" si="1"/>
        <v>1263054.3360000011</v>
      </c>
      <c r="I15" s="26">
        <f>SUM(I4:I14)</f>
        <v>6020000</v>
      </c>
      <c r="J15" s="27">
        <f t="shared" si="2"/>
        <v>53806900</v>
      </c>
      <c r="K15" s="37">
        <f t="shared" si="3"/>
        <v>7283054.3360000011</v>
      </c>
      <c r="L15" s="37">
        <f>SUM(L4:L14)</f>
        <v>5963374.1400000015</v>
      </c>
      <c r="M15" s="37">
        <f t="shared" si="4"/>
        <v>1319680.1959999995</v>
      </c>
    </row>
    <row r="16" spans="1:13" ht="12.75" customHeight="1" x14ac:dyDescent="0.25">
      <c r="A16" s="32"/>
      <c r="B16" s="32"/>
      <c r="C16" s="32"/>
      <c r="D16" s="33"/>
      <c r="E16" s="33"/>
      <c r="F16" s="33"/>
      <c r="G16" s="33"/>
      <c r="H16" s="32"/>
      <c r="I16" s="32"/>
    </row>
    <row r="17" spans="1:9" ht="12.75" customHeight="1" x14ac:dyDescent="0.25">
      <c r="A17" s="32" t="s">
        <v>45</v>
      </c>
      <c r="B17" s="32"/>
      <c r="C17" s="32"/>
      <c r="D17" s="33"/>
      <c r="E17" s="33"/>
      <c r="F17" s="33"/>
      <c r="G17" s="33"/>
      <c r="H17" s="32"/>
      <c r="I17" s="32"/>
    </row>
    <row r="18" spans="1:9" ht="12.75" customHeight="1" x14ac:dyDescent="0.25">
      <c r="A18" s="32" t="s">
        <v>47</v>
      </c>
      <c r="B18" s="32"/>
      <c r="C18" s="32"/>
      <c r="D18" s="33"/>
      <c r="E18" s="33"/>
      <c r="F18" s="33"/>
      <c r="G18" s="33"/>
      <c r="H18" s="32"/>
      <c r="I18" s="32"/>
    </row>
    <row r="19" spans="1:9" ht="12.75" customHeight="1" x14ac:dyDescent="0.25">
      <c r="A19" s="32" t="s">
        <v>48</v>
      </c>
      <c r="B19" s="32"/>
      <c r="C19" s="32"/>
      <c r="D19" s="33"/>
      <c r="E19" s="33"/>
      <c r="F19" s="33"/>
      <c r="G19" s="33"/>
      <c r="H19" s="32"/>
      <c r="I19" s="32"/>
    </row>
    <row r="20" spans="1:9" ht="12.75" customHeight="1" x14ac:dyDescent="0.25">
      <c r="A20" s="32" t="s">
        <v>52</v>
      </c>
      <c r="B20" s="32"/>
      <c r="C20" s="32"/>
      <c r="D20" s="33"/>
      <c r="E20" s="33"/>
      <c r="F20" s="33"/>
      <c r="G20" s="33"/>
      <c r="H20" s="32"/>
      <c r="I20" s="32"/>
    </row>
    <row r="21" spans="1:9" ht="12.75" customHeight="1" x14ac:dyDescent="0.25">
      <c r="A21" s="32"/>
      <c r="B21" s="32"/>
      <c r="C21" s="32"/>
      <c r="D21" s="33"/>
      <c r="E21" s="33"/>
      <c r="F21" s="33"/>
      <c r="G21" s="33"/>
      <c r="H21" s="32"/>
      <c r="I21" s="32"/>
    </row>
    <row r="22" spans="1:9" ht="12.75" customHeight="1" x14ac:dyDescent="0.25">
      <c r="A22" s="32" t="s">
        <v>46</v>
      </c>
      <c r="B22" s="32"/>
      <c r="C22" s="32"/>
      <c r="D22" s="33"/>
      <c r="E22" s="33"/>
      <c r="F22" s="33"/>
      <c r="G22" s="33"/>
      <c r="H22" s="32"/>
      <c r="I22" s="32"/>
    </row>
    <row r="23" spans="1:9" ht="12.75" customHeight="1" x14ac:dyDescent="0.25">
      <c r="A23" s="32"/>
      <c r="B23" s="32"/>
      <c r="C23" s="32"/>
      <c r="D23" s="33"/>
      <c r="E23" s="33"/>
      <c r="F23" s="33"/>
      <c r="G23" s="33"/>
      <c r="H23" s="32"/>
      <c r="I23" s="32"/>
    </row>
  </sheetData>
  <mergeCells count="1">
    <mergeCell ref="B1:I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 31</vt:lpstr>
      <vt:lpstr>РАСЧЕТ не печатать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2016-12-15T07:57:02Z</cp:lastPrinted>
  <dcterms:created xsi:type="dcterms:W3CDTF">2015-02-12T07:42:40Z</dcterms:created>
  <dcterms:modified xsi:type="dcterms:W3CDTF">2017-01-09T06:26:35Z</dcterms:modified>
</cp:coreProperties>
</file>