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Рабочая\shaa-gkh\Рабочий стол\"/>
    </mc:Choice>
  </mc:AlternateContent>
  <xr:revisionPtr revIDLastSave="0" documentId="13_ncr:1_{9D2149D7-6B14-4909-A18B-8D9CF9A2588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Гатчинский р-он." sheetId="1" r:id="rId1"/>
    <sheet name="Большеколп СП" sheetId="2" r:id="rId2"/>
    <sheet name="Вырицкое ГП" sheetId="3" r:id="rId3"/>
    <sheet name="Пудомягское СП" sheetId="4" r:id="rId4"/>
  </sheets>
  <definedNames>
    <definedName name="_xlnm._FilterDatabase" localSheetId="1" hidden="1">'Большеколп СП'!$A$8:$U$47</definedName>
    <definedName name="_xlnm._FilterDatabase" localSheetId="0" hidden="1">'Гатчинский р-он.'!$A$8:$U$76</definedName>
    <definedName name="_xlnm.Print_Titles" localSheetId="0">'Гатчинский р-он.'!$3:$8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5" i="1" l="1"/>
  <c r="S75" i="1"/>
  <c r="T74" i="1"/>
  <c r="S74" i="1"/>
  <c r="L36" i="3"/>
  <c r="M36" i="3"/>
  <c r="N36" i="3"/>
  <c r="O36" i="3"/>
  <c r="P36" i="3"/>
  <c r="Q36" i="3"/>
  <c r="R36" i="3"/>
  <c r="S36" i="3"/>
  <c r="T36" i="3"/>
  <c r="U36" i="3"/>
  <c r="K36" i="3"/>
  <c r="L11" i="4"/>
  <c r="M11" i="4"/>
  <c r="N11" i="4"/>
  <c r="O11" i="4"/>
  <c r="P11" i="4"/>
  <c r="Q11" i="4"/>
  <c r="R11" i="4"/>
  <c r="T11" i="4"/>
  <c r="U11" i="4"/>
  <c r="K11" i="4"/>
  <c r="L47" i="2"/>
  <c r="M47" i="2"/>
  <c r="N47" i="2"/>
  <c r="O47" i="2"/>
  <c r="P47" i="2"/>
  <c r="Q47" i="2"/>
  <c r="R47" i="2"/>
  <c r="S47" i="2"/>
  <c r="T47" i="2"/>
  <c r="U47" i="2"/>
  <c r="K47" i="2"/>
  <c r="T10" i="4"/>
  <c r="T9" i="4"/>
  <c r="S10" i="4"/>
  <c r="S9" i="4"/>
  <c r="S11" i="4" s="1"/>
  <c r="L76" i="1" l="1"/>
  <c r="M76" i="1"/>
  <c r="O76" i="1"/>
  <c r="P76" i="1"/>
  <c r="R76" i="1"/>
  <c r="K76" i="1"/>
  <c r="T29" i="1"/>
  <c r="T30" i="1"/>
  <c r="T31" i="1"/>
  <c r="T32" i="1"/>
  <c r="T33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T9" i="1"/>
  <c r="S9" i="1"/>
  <c r="N35" i="1"/>
  <c r="N34" i="1"/>
  <c r="T34" i="1" s="1"/>
  <c r="Q28" i="1"/>
  <c r="T28" i="1" s="1"/>
  <c r="Q27" i="1"/>
  <c r="T27" i="1" s="1"/>
  <c r="Q26" i="1"/>
  <c r="T26" i="1" s="1"/>
  <c r="Q25" i="1"/>
  <c r="T25" i="1" s="1"/>
  <c r="Q24" i="1"/>
  <c r="S24" i="1" s="1"/>
  <c r="Q23" i="1"/>
  <c r="T23" i="1" s="1"/>
  <c r="Q22" i="1"/>
  <c r="T22" i="1" s="1"/>
  <c r="Q21" i="1"/>
  <c r="T21" i="1" s="1"/>
  <c r="Q20" i="1"/>
  <c r="T20" i="1" s="1"/>
  <c r="Q19" i="1"/>
  <c r="T19" i="1" s="1"/>
  <c r="Q18" i="1"/>
  <c r="T18" i="1" s="1"/>
  <c r="Q17" i="1"/>
  <c r="T17" i="1" s="1"/>
  <c r="Q16" i="1"/>
  <c r="T16" i="1" s="1"/>
  <c r="Q15" i="1"/>
  <c r="T15" i="1" s="1"/>
  <c r="Q14" i="1"/>
  <c r="T14" i="1" s="1"/>
  <c r="Q13" i="1"/>
  <c r="T13" i="1" s="1"/>
  <c r="Q12" i="1"/>
  <c r="S12" i="1" s="1"/>
  <c r="Q11" i="1"/>
  <c r="S11" i="1" s="1"/>
  <c r="Q10" i="1"/>
  <c r="T10" i="1" s="1"/>
  <c r="T11" i="1" l="1"/>
  <c r="S26" i="1"/>
  <c r="S23" i="1"/>
  <c r="S20" i="1"/>
  <c r="S17" i="1"/>
  <c r="S14" i="1"/>
  <c r="N76" i="1"/>
  <c r="S18" i="1"/>
  <c r="T24" i="1"/>
  <c r="T12" i="1"/>
  <c r="T35" i="1"/>
  <c r="Q76" i="1"/>
  <c r="S28" i="1"/>
  <c r="S22" i="1"/>
  <c r="S16" i="1"/>
  <c r="S10" i="1"/>
  <c r="S27" i="1"/>
  <c r="S21" i="1"/>
  <c r="S15" i="1"/>
  <c r="S25" i="1"/>
  <c r="S19" i="1"/>
  <c r="S13" i="1"/>
  <c r="T76" i="1" l="1"/>
  <c r="S76" i="1"/>
</calcChain>
</file>

<file path=xl/sharedStrings.xml><?xml version="1.0" encoding="utf-8"?>
<sst xmlns="http://schemas.openxmlformats.org/spreadsheetml/2006/main" count="1044" uniqueCount="145">
  <si>
    <t>назначение здания</t>
  </si>
  <si>
    <t>Адрес</t>
  </si>
  <si>
    <t>Источник</t>
  </si>
  <si>
    <t>Тепловая нагрузка</t>
  </si>
  <si>
    <t>Нормативные потери</t>
  </si>
  <si>
    <t>Потери в абонент т/с</t>
  </si>
  <si>
    <t>Этажность</t>
  </si>
  <si>
    <t>Площадь здания</t>
  </si>
  <si>
    <t>Улица</t>
  </si>
  <si>
    <t>№ дома</t>
  </si>
  <si>
    <t>№ корп./Лит.</t>
  </si>
  <si>
    <t>Классификация источника</t>
  </si>
  <si>
    <t>Наименование</t>
  </si>
  <si>
    <t>Темп .график, С</t>
  </si>
  <si>
    <t>Отоплен</t>
  </si>
  <si>
    <t>Всего вентиляция:</t>
  </si>
  <si>
    <t>ГВС</t>
  </si>
  <si>
    <t>Технология в паре</t>
  </si>
  <si>
    <t>Технол</t>
  </si>
  <si>
    <t xml:space="preserve">Qo.р. </t>
  </si>
  <si>
    <t xml:space="preserve">ср </t>
  </si>
  <si>
    <t>мах</t>
  </si>
  <si>
    <t>гор вода</t>
  </si>
  <si>
    <t>Гкал/час</t>
  </si>
  <si>
    <t xml:space="preserve">Гкал/час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</si>
  <si>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</si>
  <si>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</si>
  <si>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</si>
  <si>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</si>
  <si>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</si>
  <si>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</si>
  <si>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</si>
  <si>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</si>
  <si>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</si>
  <si>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</si>
  <si>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</si>
  <si>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</si>
  <si>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</si>
  <si>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</si>
  <si>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</si>
  <si>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</si>
  <si>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</si>
  <si>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</si>
  <si>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</si>
  <si>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</si>
  <si>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</si>
  <si>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61</t>
  </si>
  <si>
    <t>Административный корпус</t>
  </si>
  <si>
    <t>п.Вырица, ул.Московская</t>
  </si>
  <si>
    <t>Лит. Т</t>
  </si>
  <si>
    <t>квартальная</t>
  </si>
  <si>
    <t xml:space="preserve"> п. Вырица, ул. Московск., д.61</t>
  </si>
  <si>
    <t>150-70</t>
  </si>
  <si>
    <t>Баня-прачечная</t>
  </si>
  <si>
    <t>Лит. В1</t>
  </si>
  <si>
    <t>Гараж</t>
  </si>
  <si>
    <t>Лит. У</t>
  </si>
  <si>
    <t>Детский (изолятор) корпус № 8</t>
  </si>
  <si>
    <t>Лит. Ч</t>
  </si>
  <si>
    <t>Детский корпус № 1</t>
  </si>
  <si>
    <t>Лит. Б</t>
  </si>
  <si>
    <t>Детский корпус № 10</t>
  </si>
  <si>
    <t>Лит. Э</t>
  </si>
  <si>
    <t>Детский корпус № 11</t>
  </si>
  <si>
    <t>Лит. Ю</t>
  </si>
  <si>
    <t>Детский корпус № 12</t>
  </si>
  <si>
    <t>Лит. Я</t>
  </si>
  <si>
    <t>Детский корпус № 2</t>
  </si>
  <si>
    <t>Лит. З</t>
  </si>
  <si>
    <t>Детский корпус № 3</t>
  </si>
  <si>
    <t>Лит. В</t>
  </si>
  <si>
    <t>Детский корпус № 4</t>
  </si>
  <si>
    <t>Лит. Д</t>
  </si>
  <si>
    <t>Детский корпус № 5</t>
  </si>
  <si>
    <t>Лит. Е</t>
  </si>
  <si>
    <t>Детский корпус № 6</t>
  </si>
  <si>
    <t>Лит. Ж</t>
  </si>
  <si>
    <t>Детский корпус № 7</t>
  </si>
  <si>
    <t/>
  </si>
  <si>
    <t>Детский корпус № 9</t>
  </si>
  <si>
    <t>Лит. Щ</t>
  </si>
  <si>
    <t>Жилой дом № 5</t>
  </si>
  <si>
    <t>Лит. П</t>
  </si>
  <si>
    <t>Жилой дом № 7</t>
  </si>
  <si>
    <t>Лит. М</t>
  </si>
  <si>
    <t>Жилой дом № 8</t>
  </si>
  <si>
    <t>Лит. Р</t>
  </si>
  <si>
    <t>Жилой дом№ 6</t>
  </si>
  <si>
    <t>Лит. С</t>
  </si>
  <si>
    <t>Материальный склад</t>
  </si>
  <si>
    <t>Лит. Ф</t>
  </si>
  <si>
    <t>Общественный туалет</t>
  </si>
  <si>
    <t>Лит. Ш</t>
  </si>
  <si>
    <t>Жилой корпус № 1</t>
  </si>
  <si>
    <t>Жилой корпус № 2</t>
  </si>
  <si>
    <t>Жилой корпус № 3</t>
  </si>
  <si>
    <t>Жилой корпус № 4</t>
  </si>
  <si>
    <t>Жилой корпус № 9</t>
  </si>
  <si>
    <t>Жилой корпус № 10</t>
  </si>
  <si>
    <t>Лечебный корпус</t>
  </si>
  <si>
    <t>Меньковская д. 10</t>
  </si>
  <si>
    <t>95-70</t>
  </si>
  <si>
    <t>бак. лаборатория</t>
  </si>
  <si>
    <t>архив</t>
  </si>
  <si>
    <t>гостиница</t>
  </si>
  <si>
    <t>клуб</t>
  </si>
  <si>
    <t>центр реабилитации</t>
  </si>
  <si>
    <t xml:space="preserve">пищеблок </t>
  </si>
  <si>
    <t>Больница им. Кащенко пищеблок (пар)</t>
  </si>
  <si>
    <t>лечебно-трудовые мастерские</t>
  </si>
  <si>
    <t>жилой дом</t>
  </si>
  <si>
    <t>Лит. А</t>
  </si>
  <si>
    <t>Прозекторская</t>
  </si>
  <si>
    <t>гараж</t>
  </si>
  <si>
    <t>хлораторная</t>
  </si>
  <si>
    <t>корпус КНС</t>
  </si>
  <si>
    <t>общежитие</t>
  </si>
  <si>
    <t>Фильтровальная</t>
  </si>
  <si>
    <t>дом быта</t>
  </si>
  <si>
    <t>7а</t>
  </si>
  <si>
    <t xml:space="preserve">жилой дом </t>
  </si>
  <si>
    <t>Склад №2</t>
  </si>
  <si>
    <t>10б</t>
  </si>
  <si>
    <t>школа</t>
  </si>
  <si>
    <t>5а</t>
  </si>
  <si>
    <t>Склад №1</t>
  </si>
  <si>
    <t>Склад №3</t>
  </si>
  <si>
    <t>Склад №4</t>
  </si>
  <si>
    <t>Покровская дер., Гатчинский район</t>
  </si>
  <si>
    <t>Динамо,Павловск.ш.3</t>
  </si>
  <si>
    <t>Всего Qcp:</t>
  </si>
  <si>
    <t>Всего Qмах:</t>
  </si>
  <si>
    <t>Итого:</t>
  </si>
  <si>
    <t>пос. Никольское, Меньковская ул.</t>
  </si>
  <si>
    <t>пос. Никольское, Шипунова ул.</t>
  </si>
  <si>
    <t>№ п/п</t>
  </si>
  <si>
    <t>количесво проживающих МКД, чел.</t>
  </si>
  <si>
    <t>Существующие тепловые нагрузки потребителей Гатчинского муниципального района Ленинградской области</t>
  </si>
  <si>
    <t>Начальник отдела по работе с абонентами Пригородного района филиала "Энергосбыт"                                          Курникова С.В.</t>
  </si>
  <si>
    <t xml:space="preserve">Частный дом </t>
  </si>
  <si>
    <t xml:space="preserve"> Васильева С. А. 469-42-83</t>
  </si>
  <si>
    <t>Существующие тепловые нагрузки потребителей Большеколпанского СП, Гатчинского муниципального района Ленинградской области</t>
  </si>
  <si>
    <t>Существующие тепловые нагрузки потребителей Вырицкого ГП, Гатчинского муниципального района Ленинградской области</t>
  </si>
  <si>
    <t>ИТОГО:</t>
  </si>
  <si>
    <t>Существующие тепловые нагрузки потребителей Пудомягского СП, Гатчинского муниципального района Ленинградской области ГУП ТЭК СПБ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</si>
</sst>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_-* #,##0.00000_р_._-;\-* #,##0.000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lgerian"/>
      <family val="5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Border="0"/>
  </cellStyleXfs>
  <cellXfs count="47">
    <xf numFmtId="0" fontId="0" fillId="0" borderId="0" xfId="0"/>
    <xf numFmtId="49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/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165" fontId="2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Border="1"/>
    <xf numFmtId="1" fontId="13" fillId="0" borderId="2" xfId="0" applyNumberFormat="1" applyFont="1" applyBorder="1"/>
    <xf numFmtId="165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8" xfId="0" applyFont="1" applyBorder="1" applyAlignment="1">
      <alignment horizontal="center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9"/>
  <sheetViews>
    <sheetView topLeftCell="A70" workbookViewId="0">
      <selection activeCell="AC77" sqref="AC77"/>
    </sheetView>
  </sheetViews>
  <sheetFormatPr defaultRowHeight="15" x14ac:dyDescent="0.25"/>
  <cols>
    <col min="1" max="1" width="4.140625" customWidth="1"/>
    <col min="3" max="3" width="5.28515625" customWidth="1"/>
    <col min="4" max="4" width="6" customWidth="1"/>
    <col min="6" max="6" width="5.42578125" customWidth="1"/>
    <col min="7" max="7" width="7.140625" customWidth="1"/>
    <col min="8" max="8" width="10.140625" customWidth="1"/>
    <col min="9" max="9" width="11.28515625" customWidth="1"/>
    <col min="10" max="10" width="5.42578125" customWidth="1"/>
    <col min="11" max="18" width="6.7109375" customWidth="1"/>
    <col min="19" max="19" width="7.42578125" customWidth="1"/>
    <col min="20" max="20" width="7.5703125" customWidth="1"/>
    <col min="21" max="21" width="6.7109375" customWidth="1"/>
  </cols>
  <sheetData>
    <row r="1" spans="1:23" ht="18.75" x14ac:dyDescent="0.3">
      <c r="A1" s="31" t="s">
        <v>137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3" ht="15.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3" ht="15" customHeight="1" x14ac:dyDescent="0.25">
      <c r="A3" s="27" t="s">
        <v>135</v>
      </c>
      <c r="B3" s="40" t="s">
        <v>1</v>
      </c>
      <c r="C3" s="41"/>
      <c r="D3" s="42"/>
      <c r="E3" s="27" t="s">
        <v>0</v>
      </c>
      <c r="F3" s="29" t="s">
        <v>6</v>
      </c>
      <c r="G3" s="29" t="s">
        <v>7</v>
      </c>
      <c r="H3" s="43" t="s">
        <v>2</v>
      </c>
      <c r="I3" s="44"/>
      <c r="J3" s="45"/>
      <c r="K3" s="35" t="s">
        <v>3</v>
      </c>
      <c r="L3" s="36"/>
      <c r="M3" s="36"/>
      <c r="N3" s="36"/>
      <c r="O3" s="36"/>
      <c r="P3" s="37"/>
      <c r="Q3" s="29" t="s">
        <v>4</v>
      </c>
      <c r="R3" s="29" t="s">
        <v>5</v>
      </c>
      <c r="S3" s="29" t="s">
        <v>130</v>
      </c>
      <c r="T3" s="29" t="s">
        <v>131</v>
      </c>
      <c r="U3" s="34" t="s">
        <v>136</v>
      </c>
      <c r="V3" s="11"/>
      <c r="W3" s="11"/>
    </row>
    <row r="4" spans="1:23" ht="15" customHeight="1" x14ac:dyDescent="0.25">
      <c r="A4" s="28"/>
      <c r="B4" s="27" t="s">
        <v>8</v>
      </c>
      <c r="C4" s="27" t="s">
        <v>9</v>
      </c>
      <c r="D4" s="27" t="s">
        <v>10</v>
      </c>
      <c r="E4" s="28"/>
      <c r="F4" s="30"/>
      <c r="G4" s="30"/>
      <c r="H4" s="29" t="s">
        <v>11</v>
      </c>
      <c r="I4" s="29" t="s">
        <v>12</v>
      </c>
      <c r="J4" s="29" t="s">
        <v>13</v>
      </c>
      <c r="K4" s="29" t="s">
        <v>14</v>
      </c>
      <c r="L4" s="29" t="s">
        <v>15</v>
      </c>
      <c r="M4" s="29" t="s">
        <v>16</v>
      </c>
      <c r="N4" s="29" t="s">
        <v>16</v>
      </c>
      <c r="O4" s="29" t="s">
        <v>17</v>
      </c>
      <c r="P4" s="29" t="s">
        <v>18</v>
      </c>
      <c r="Q4" s="30"/>
      <c r="R4" s="30"/>
      <c r="S4" s="30"/>
      <c r="T4" s="30"/>
      <c r="U4" s="34"/>
      <c r="V4" s="11"/>
      <c r="W4" s="11"/>
    </row>
    <row r="5" spans="1:23" ht="15" customHeight="1" x14ac:dyDescent="0.25">
      <c r="A5" s="28"/>
      <c r="B5" s="28"/>
      <c r="C5" s="28"/>
      <c r="D5" s="28"/>
      <c r="E5" s="28"/>
      <c r="F5" s="30"/>
      <c r="G5" s="30"/>
      <c r="H5" s="30"/>
      <c r="I5" s="30"/>
      <c r="J5" s="30"/>
      <c r="K5" s="33"/>
      <c r="L5" s="30"/>
      <c r="M5" s="33"/>
      <c r="N5" s="33"/>
      <c r="O5" s="30"/>
      <c r="P5" s="33"/>
      <c r="Q5" s="30"/>
      <c r="R5" s="30"/>
      <c r="S5" s="30"/>
      <c r="T5" s="30"/>
      <c r="U5" s="34"/>
      <c r="V5" s="11"/>
      <c r="W5" s="11"/>
    </row>
    <row r="6" spans="1:23" ht="15" customHeight="1" x14ac:dyDescent="0.25">
      <c r="A6" s="28"/>
      <c r="B6" s="28"/>
      <c r="C6" s="28"/>
      <c r="D6" s="28"/>
      <c r="E6" s="28"/>
      <c r="F6" s="30"/>
      <c r="G6" s="30"/>
      <c r="H6" s="30"/>
      <c r="I6" s="30"/>
      <c r="J6" s="30"/>
      <c r="K6" s="6" t="s">
        <v>19</v>
      </c>
      <c r="L6" s="33"/>
      <c r="M6" s="6" t="s">
        <v>20</v>
      </c>
      <c r="N6" s="6" t="s">
        <v>21</v>
      </c>
      <c r="O6" s="33"/>
      <c r="P6" s="14" t="s">
        <v>22</v>
      </c>
      <c r="Q6" s="30"/>
      <c r="R6" s="30"/>
      <c r="S6" s="30"/>
      <c r="T6" s="30"/>
      <c r="U6" s="34"/>
      <c r="V6" s="11"/>
      <c r="W6" s="11"/>
    </row>
    <row r="7" spans="1:23" x14ac:dyDescent="0.25">
      <c r="A7" s="28"/>
      <c r="B7" s="28"/>
      <c r="C7" s="28"/>
      <c r="D7" s="28"/>
      <c r="E7" s="46"/>
      <c r="F7" s="30"/>
      <c r="G7" s="30"/>
      <c r="H7" s="30"/>
      <c r="I7" s="30"/>
      <c r="J7" s="30"/>
      <c r="K7" s="13" t="s">
        <v>23</v>
      </c>
      <c r="L7" s="13" t="s">
        <v>23</v>
      </c>
      <c r="M7" s="13" t="s">
        <v>23</v>
      </c>
      <c r="N7" s="13" t="s">
        <v>23</v>
      </c>
      <c r="O7" s="13" t="s">
        <v>24</v>
      </c>
      <c r="P7" s="13" t="s">
        <v>23</v>
      </c>
      <c r="Q7" s="30"/>
      <c r="R7" s="30"/>
      <c r="S7" s="30"/>
      <c r="T7" s="30"/>
      <c r="U7" s="34"/>
      <c r="V7" s="11"/>
      <c r="W7" s="11"/>
    </row>
    <row r="8" spans="1:23" x14ac:dyDescent="0.25">
      <c r="A8" s="1" t="s">
        <v>25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 t="s">
        <v>33</v>
      </c>
      <c r="J8" s="1" t="s">
        <v>34</v>
      </c>
      <c r="K8" s="1" t="s">
        <v>35</v>
      </c>
      <c r="L8" s="1" t="s">
        <v>36</v>
      </c>
      <c r="M8" s="1" t="s">
        <v>37</v>
      </c>
      <c r="N8" s="1" t="s">
        <v>38</v>
      </c>
      <c r="O8" s="1" t="s">
        <v>39</v>
      </c>
      <c r="P8" s="1" t="s">
        <v>40</v>
      </c>
      <c r="Q8" s="1" t="s">
        <v>41</v>
      </c>
      <c r="R8" s="1" t="s">
        <v>42</v>
      </c>
      <c r="S8" s="1" t="s">
        <v>43</v>
      </c>
      <c r="T8" s="1" t="s">
        <v>44</v>
      </c>
      <c r="U8" s="1" t="s">
        <v>45</v>
      </c>
    </row>
    <row r="9" spans="1:23" ht="51" x14ac:dyDescent="0.25">
      <c r="A9" s="2">
        <v>1</v>
      </c>
      <c r="B9" s="2" t="s">
        <v>48</v>
      </c>
      <c r="C9" s="2" t="s">
        <v>46</v>
      </c>
      <c r="D9" s="2" t="s">
        <v>49</v>
      </c>
      <c r="E9" s="2" t="s">
        <v>47</v>
      </c>
      <c r="F9" s="2">
        <v>1</v>
      </c>
      <c r="G9" s="2">
        <v>215.2</v>
      </c>
      <c r="H9" s="2" t="s">
        <v>50</v>
      </c>
      <c r="I9" s="2" t="s">
        <v>51</v>
      </c>
      <c r="J9" s="2" t="s">
        <v>52</v>
      </c>
      <c r="K9" s="3">
        <v>4.2999999999999997E-2</v>
      </c>
      <c r="L9" s="3">
        <v>0</v>
      </c>
      <c r="M9" s="3">
        <v>0</v>
      </c>
      <c r="N9" s="3">
        <v>0</v>
      </c>
      <c r="O9" s="3"/>
      <c r="P9" s="9"/>
      <c r="Q9" s="3">
        <v>7.2000000000000005E-4</v>
      </c>
      <c r="R9" s="3">
        <v>0</v>
      </c>
      <c r="S9" s="3">
        <f>K9+L9+M9+O9+P9+Q9</f>
        <v>4.3719999999999995E-2</v>
      </c>
      <c r="T9" s="3">
        <f>K9+L9+N9+O9+P9+Q9</f>
        <v>4.3719999999999995E-2</v>
      </c>
      <c r="U9" s="2"/>
    </row>
    <row r="10" spans="1:23" ht="51" x14ac:dyDescent="0.25">
      <c r="A10" s="2">
        <v>2</v>
      </c>
      <c r="B10" s="2" t="s">
        <v>48</v>
      </c>
      <c r="C10" s="2" t="s">
        <v>46</v>
      </c>
      <c r="D10" s="2" t="s">
        <v>54</v>
      </c>
      <c r="E10" s="2" t="s">
        <v>53</v>
      </c>
      <c r="F10" s="2">
        <v>2</v>
      </c>
      <c r="G10" s="2">
        <v>623.79999999999995</v>
      </c>
      <c r="H10" s="2" t="s">
        <v>50</v>
      </c>
      <c r="I10" s="2" t="s">
        <v>51</v>
      </c>
      <c r="J10" s="2" t="s">
        <v>52</v>
      </c>
      <c r="K10" s="3">
        <v>7.4200000000000002E-2</v>
      </c>
      <c r="L10" s="3">
        <v>0</v>
      </c>
      <c r="M10" s="3">
        <v>0.48599999999999999</v>
      </c>
      <c r="N10" s="3">
        <v>1.1664000000000001</v>
      </c>
      <c r="O10" s="3"/>
      <c r="P10" s="9"/>
      <c r="Q10" s="3">
        <f>0.00122+0.00055</f>
        <v>1.7699999999999999E-3</v>
      </c>
      <c r="R10" s="3">
        <v>0</v>
      </c>
      <c r="S10" s="3">
        <f t="shared" ref="S10:S73" si="0">K10+L10+M10+O10+P10+Q10</f>
        <v>0.56197000000000008</v>
      </c>
      <c r="T10" s="3">
        <f t="shared" ref="T10:T73" si="1">K10+L10+N10+O10+P10+Q10</f>
        <v>1.2423700000000002</v>
      </c>
      <c r="U10" s="2"/>
    </row>
    <row r="11" spans="1:23" ht="51" x14ac:dyDescent="0.25">
      <c r="A11" s="2">
        <v>3</v>
      </c>
      <c r="B11" s="2" t="s">
        <v>48</v>
      </c>
      <c r="C11" s="2" t="s">
        <v>46</v>
      </c>
      <c r="D11" s="2" t="s">
        <v>56</v>
      </c>
      <c r="E11" s="2" t="s">
        <v>55</v>
      </c>
      <c r="F11" s="2">
        <v>1</v>
      </c>
      <c r="G11" s="2">
        <v>241.4</v>
      </c>
      <c r="H11" s="2" t="s">
        <v>50</v>
      </c>
      <c r="I11" s="2" t="s">
        <v>51</v>
      </c>
      <c r="J11" s="2" t="s">
        <v>52</v>
      </c>
      <c r="K11" s="3">
        <v>7.22E-2</v>
      </c>
      <c r="L11" s="3">
        <v>0.105</v>
      </c>
      <c r="M11" s="3">
        <v>2.4E-2</v>
      </c>
      <c r="N11" s="3">
        <v>5.7599999999999998E-2</v>
      </c>
      <c r="O11" s="3"/>
      <c r="P11" s="9"/>
      <c r="Q11" s="3">
        <f>0.00197+0.00011</f>
        <v>2.0799999999999998E-3</v>
      </c>
      <c r="R11" s="3">
        <v>0</v>
      </c>
      <c r="S11" s="3">
        <f t="shared" si="0"/>
        <v>0.20327999999999999</v>
      </c>
      <c r="T11" s="3">
        <f t="shared" si="1"/>
        <v>0.23688000000000001</v>
      </c>
      <c r="U11" s="2"/>
    </row>
    <row r="12" spans="1:23" ht="51" x14ac:dyDescent="0.25">
      <c r="A12" s="2">
        <v>4</v>
      </c>
      <c r="B12" s="2" t="s">
        <v>48</v>
      </c>
      <c r="C12" s="2" t="s">
        <v>46</v>
      </c>
      <c r="D12" s="2" t="s">
        <v>58</v>
      </c>
      <c r="E12" s="2" t="s">
        <v>57</v>
      </c>
      <c r="F12" s="2">
        <v>2</v>
      </c>
      <c r="G12" s="2">
        <v>1132.0999999999999</v>
      </c>
      <c r="H12" s="2" t="s">
        <v>50</v>
      </c>
      <c r="I12" s="2" t="s">
        <v>51</v>
      </c>
      <c r="J12" s="2" t="s">
        <v>52</v>
      </c>
      <c r="K12" s="3">
        <v>0.17069999999999999</v>
      </c>
      <c r="L12" s="3">
        <v>0</v>
      </c>
      <c r="M12" s="3">
        <v>4.7579999999999997E-2</v>
      </c>
      <c r="N12" s="3">
        <v>0.31319999999999998</v>
      </c>
      <c r="O12" s="3"/>
      <c r="P12" s="3">
        <v>1.242E-2</v>
      </c>
      <c r="Q12" s="3">
        <f t="shared" ref="Q12:Q18" si="2">0.00283+0.00032</f>
        <v>3.15E-3</v>
      </c>
      <c r="R12" s="3">
        <v>0</v>
      </c>
      <c r="S12" s="3">
        <f t="shared" si="0"/>
        <v>0.23384999999999995</v>
      </c>
      <c r="T12" s="3">
        <f t="shared" si="1"/>
        <v>0.49946999999999997</v>
      </c>
      <c r="U12" s="2"/>
    </row>
    <row r="13" spans="1:23" ht="51" x14ac:dyDescent="0.25">
      <c r="A13" s="2">
        <v>5</v>
      </c>
      <c r="B13" s="2" t="s">
        <v>48</v>
      </c>
      <c r="C13" s="2" t="s">
        <v>46</v>
      </c>
      <c r="D13" s="2" t="s">
        <v>60</v>
      </c>
      <c r="E13" s="2" t="s">
        <v>59</v>
      </c>
      <c r="F13" s="2">
        <v>2</v>
      </c>
      <c r="G13" s="2">
        <v>1167.8</v>
      </c>
      <c r="H13" s="2" t="s">
        <v>50</v>
      </c>
      <c r="I13" s="2" t="s">
        <v>51</v>
      </c>
      <c r="J13" s="2" t="s">
        <v>52</v>
      </c>
      <c r="K13" s="3">
        <v>0.17069999999999999</v>
      </c>
      <c r="L13" s="3">
        <v>0</v>
      </c>
      <c r="M13" s="3">
        <v>4.7579999999999997E-2</v>
      </c>
      <c r="N13" s="3">
        <v>0.31319999999999998</v>
      </c>
      <c r="O13" s="3"/>
      <c r="P13" s="3">
        <v>1.242E-2</v>
      </c>
      <c r="Q13" s="3">
        <f t="shared" si="2"/>
        <v>3.15E-3</v>
      </c>
      <c r="R13" s="3">
        <v>0</v>
      </c>
      <c r="S13" s="3">
        <f t="shared" si="0"/>
        <v>0.23384999999999995</v>
      </c>
      <c r="T13" s="3">
        <f t="shared" si="1"/>
        <v>0.49946999999999997</v>
      </c>
      <c r="U13" s="2"/>
    </row>
    <row r="14" spans="1:23" ht="51" x14ac:dyDescent="0.25">
      <c r="A14" s="2">
        <v>6</v>
      </c>
      <c r="B14" s="2" t="s">
        <v>48</v>
      </c>
      <c r="C14" s="2" t="s">
        <v>46</v>
      </c>
      <c r="D14" s="2" t="s">
        <v>62</v>
      </c>
      <c r="E14" s="2" t="s">
        <v>61</v>
      </c>
      <c r="F14" s="2">
        <v>2</v>
      </c>
      <c r="G14" s="2">
        <v>1172.8</v>
      </c>
      <c r="H14" s="2" t="s">
        <v>50</v>
      </c>
      <c r="I14" s="2" t="s">
        <v>51</v>
      </c>
      <c r="J14" s="2" t="s">
        <v>52</v>
      </c>
      <c r="K14" s="3">
        <v>0.17069999999999999</v>
      </c>
      <c r="L14" s="3">
        <v>0</v>
      </c>
      <c r="M14" s="3">
        <v>4.7579999999999997E-2</v>
      </c>
      <c r="N14" s="3">
        <v>0.31319999999999998</v>
      </c>
      <c r="O14" s="3"/>
      <c r="P14" s="3">
        <v>1.242E-2</v>
      </c>
      <c r="Q14" s="3">
        <f t="shared" si="2"/>
        <v>3.15E-3</v>
      </c>
      <c r="R14" s="3">
        <v>0</v>
      </c>
      <c r="S14" s="3">
        <f t="shared" si="0"/>
        <v>0.23384999999999995</v>
      </c>
      <c r="T14" s="3">
        <f t="shared" si="1"/>
        <v>0.49946999999999997</v>
      </c>
      <c r="U14" s="2"/>
    </row>
    <row r="15" spans="1:23" ht="51" x14ac:dyDescent="0.25">
      <c r="A15" s="2">
        <v>7</v>
      </c>
      <c r="B15" s="2" t="s">
        <v>48</v>
      </c>
      <c r="C15" s="2" t="s">
        <v>46</v>
      </c>
      <c r="D15" s="2" t="s">
        <v>64</v>
      </c>
      <c r="E15" s="2" t="s">
        <v>63</v>
      </c>
      <c r="F15" s="2">
        <v>2</v>
      </c>
      <c r="G15" s="2">
        <v>1171</v>
      </c>
      <c r="H15" s="2" t="s">
        <v>50</v>
      </c>
      <c r="I15" s="2" t="s">
        <v>51</v>
      </c>
      <c r="J15" s="2" t="s">
        <v>52</v>
      </c>
      <c r="K15" s="3">
        <v>0.17069999999999999</v>
      </c>
      <c r="L15" s="3">
        <v>0</v>
      </c>
      <c r="M15" s="3">
        <v>4.7579999999999997E-2</v>
      </c>
      <c r="N15" s="3">
        <v>0.31319999999999998</v>
      </c>
      <c r="O15" s="3"/>
      <c r="P15" s="3">
        <v>1.242E-2</v>
      </c>
      <c r="Q15" s="3">
        <f t="shared" si="2"/>
        <v>3.15E-3</v>
      </c>
      <c r="R15" s="3">
        <v>0</v>
      </c>
      <c r="S15" s="3">
        <f t="shared" si="0"/>
        <v>0.23384999999999995</v>
      </c>
      <c r="T15" s="3">
        <f t="shared" si="1"/>
        <v>0.49946999999999997</v>
      </c>
      <c r="U15" s="2"/>
    </row>
    <row r="16" spans="1:23" ht="51" x14ac:dyDescent="0.25">
      <c r="A16" s="2">
        <v>8</v>
      </c>
      <c r="B16" s="2" t="s">
        <v>48</v>
      </c>
      <c r="C16" s="2" t="s">
        <v>46</v>
      </c>
      <c r="D16" s="2" t="s">
        <v>66</v>
      </c>
      <c r="E16" s="2" t="s">
        <v>65</v>
      </c>
      <c r="F16" s="2">
        <v>2</v>
      </c>
      <c r="G16" s="2">
        <v>1163.5999999999999</v>
      </c>
      <c r="H16" s="2" t="s">
        <v>50</v>
      </c>
      <c r="I16" s="2" t="s">
        <v>51</v>
      </c>
      <c r="J16" s="2" t="s">
        <v>52</v>
      </c>
      <c r="K16" s="3">
        <v>0.17069999999999999</v>
      </c>
      <c r="L16" s="3">
        <v>0</v>
      </c>
      <c r="M16" s="3">
        <v>4.7579999999999997E-2</v>
      </c>
      <c r="N16" s="3">
        <v>0.31319999999999998</v>
      </c>
      <c r="O16" s="3"/>
      <c r="P16" s="3">
        <v>1.242E-2</v>
      </c>
      <c r="Q16" s="3">
        <f t="shared" si="2"/>
        <v>3.15E-3</v>
      </c>
      <c r="R16" s="3">
        <v>0</v>
      </c>
      <c r="S16" s="3">
        <f t="shared" si="0"/>
        <v>0.23384999999999995</v>
      </c>
      <c r="T16" s="3">
        <f t="shared" si="1"/>
        <v>0.49946999999999997</v>
      </c>
      <c r="U16" s="2"/>
    </row>
    <row r="17" spans="1:21" ht="51" x14ac:dyDescent="0.25">
      <c r="A17" s="2">
        <v>9</v>
      </c>
      <c r="B17" s="2" t="s">
        <v>48</v>
      </c>
      <c r="C17" s="2" t="s">
        <v>46</v>
      </c>
      <c r="D17" s="2" t="s">
        <v>68</v>
      </c>
      <c r="E17" s="2" t="s">
        <v>67</v>
      </c>
      <c r="F17" s="2">
        <v>2</v>
      </c>
      <c r="G17" s="2">
        <v>1171.4000000000001</v>
      </c>
      <c r="H17" s="2" t="s">
        <v>50</v>
      </c>
      <c r="I17" s="2" t="s">
        <v>51</v>
      </c>
      <c r="J17" s="2" t="s">
        <v>52</v>
      </c>
      <c r="K17" s="3">
        <v>0.17069999999999999</v>
      </c>
      <c r="L17" s="3">
        <v>0</v>
      </c>
      <c r="M17" s="3">
        <v>4.7579999999999997E-2</v>
      </c>
      <c r="N17" s="3">
        <v>0.31319999999999998</v>
      </c>
      <c r="O17" s="3"/>
      <c r="P17" s="3">
        <v>1.242E-2</v>
      </c>
      <c r="Q17" s="3">
        <f t="shared" si="2"/>
        <v>3.15E-3</v>
      </c>
      <c r="R17" s="3">
        <v>0</v>
      </c>
      <c r="S17" s="3">
        <f t="shared" si="0"/>
        <v>0.23384999999999995</v>
      </c>
      <c r="T17" s="3">
        <f t="shared" si="1"/>
        <v>0.49946999999999997</v>
      </c>
      <c r="U17" s="2"/>
    </row>
    <row r="18" spans="1:21" ht="51" x14ac:dyDescent="0.25">
      <c r="A18" s="2">
        <v>10</v>
      </c>
      <c r="B18" s="2" t="s">
        <v>48</v>
      </c>
      <c r="C18" s="2" t="s">
        <v>46</v>
      </c>
      <c r="D18" s="2" t="s">
        <v>70</v>
      </c>
      <c r="E18" s="2" t="s">
        <v>69</v>
      </c>
      <c r="F18" s="2">
        <v>2</v>
      </c>
      <c r="G18" s="2">
        <v>1169.4000000000001</v>
      </c>
      <c r="H18" s="2" t="s">
        <v>50</v>
      </c>
      <c r="I18" s="2" t="s">
        <v>51</v>
      </c>
      <c r="J18" s="2" t="s">
        <v>52</v>
      </c>
      <c r="K18" s="3">
        <v>0.17069999999999999</v>
      </c>
      <c r="L18" s="3">
        <v>0</v>
      </c>
      <c r="M18" s="3">
        <v>4.7579999999999997E-2</v>
      </c>
      <c r="N18" s="3">
        <v>0.31319999999999998</v>
      </c>
      <c r="O18" s="3"/>
      <c r="P18" s="3">
        <v>1.242E-2</v>
      </c>
      <c r="Q18" s="3">
        <f t="shared" si="2"/>
        <v>3.15E-3</v>
      </c>
      <c r="R18" s="3">
        <v>0</v>
      </c>
      <c r="S18" s="3">
        <f t="shared" si="0"/>
        <v>0.23384999999999995</v>
      </c>
      <c r="T18" s="3">
        <f t="shared" si="1"/>
        <v>0.49946999999999997</v>
      </c>
      <c r="U18" s="2"/>
    </row>
    <row r="19" spans="1:21" ht="51" x14ac:dyDescent="0.25">
      <c r="A19" s="2">
        <v>11</v>
      </c>
      <c r="B19" s="2" t="s">
        <v>48</v>
      </c>
      <c r="C19" s="2" t="s">
        <v>46</v>
      </c>
      <c r="D19" s="2" t="s">
        <v>72</v>
      </c>
      <c r="E19" s="2" t="s">
        <v>71</v>
      </c>
      <c r="F19" s="2">
        <v>2</v>
      </c>
      <c r="G19" s="2">
        <v>1226.7</v>
      </c>
      <c r="H19" s="2" t="s">
        <v>50</v>
      </c>
      <c r="I19" s="2" t="s">
        <v>51</v>
      </c>
      <c r="J19" s="2" t="s">
        <v>52</v>
      </c>
      <c r="K19" s="3">
        <v>0.15620000000000001</v>
      </c>
      <c r="L19" s="3">
        <v>1.4500000000000001E-2</v>
      </c>
      <c r="M19" s="3">
        <v>0.06</v>
      </c>
      <c r="N19" s="3">
        <v>0.14399999999999999</v>
      </c>
      <c r="O19" s="3"/>
      <c r="P19" s="9"/>
      <c r="Q19" s="3">
        <f>0.00273+0.00032</f>
        <v>3.0499999999999998E-3</v>
      </c>
      <c r="R19" s="3">
        <v>0</v>
      </c>
      <c r="S19" s="3">
        <f t="shared" si="0"/>
        <v>0.23375000000000001</v>
      </c>
      <c r="T19" s="3">
        <f t="shared" si="1"/>
        <v>0.31774999999999998</v>
      </c>
      <c r="U19" s="2"/>
    </row>
    <row r="20" spans="1:21" ht="51" x14ac:dyDescent="0.25">
      <c r="A20" s="2">
        <v>12</v>
      </c>
      <c r="B20" s="2" t="s">
        <v>48</v>
      </c>
      <c r="C20" s="2" t="s">
        <v>46</v>
      </c>
      <c r="D20" s="2" t="s">
        <v>74</v>
      </c>
      <c r="E20" s="2" t="s">
        <v>73</v>
      </c>
      <c r="F20" s="2">
        <v>2</v>
      </c>
      <c r="G20" s="2">
        <v>1169.3</v>
      </c>
      <c r="H20" s="2" t="s">
        <v>50</v>
      </c>
      <c r="I20" s="2" t="s">
        <v>51</v>
      </c>
      <c r="J20" s="2" t="s">
        <v>52</v>
      </c>
      <c r="K20" s="3">
        <v>0.17069999999999999</v>
      </c>
      <c r="L20" s="3">
        <v>0</v>
      </c>
      <c r="M20" s="3">
        <v>4.7579999999999997E-2</v>
      </c>
      <c r="N20" s="3">
        <v>0.31319999999999998</v>
      </c>
      <c r="O20" s="3"/>
      <c r="P20" s="3">
        <v>1.242E-2</v>
      </c>
      <c r="Q20" s="3">
        <f>0.00283+0.00032</f>
        <v>3.15E-3</v>
      </c>
      <c r="R20" s="3">
        <v>0</v>
      </c>
      <c r="S20" s="3">
        <f t="shared" si="0"/>
        <v>0.23384999999999995</v>
      </c>
      <c r="T20" s="3">
        <f t="shared" si="1"/>
        <v>0.49946999999999997</v>
      </c>
      <c r="U20" s="2"/>
    </row>
    <row r="21" spans="1:21" ht="51" x14ac:dyDescent="0.25">
      <c r="A21" s="2">
        <v>13</v>
      </c>
      <c r="B21" s="2" t="s">
        <v>48</v>
      </c>
      <c r="C21" s="2" t="s">
        <v>46</v>
      </c>
      <c r="D21" s="2" t="s">
        <v>76</v>
      </c>
      <c r="E21" s="2" t="s">
        <v>75</v>
      </c>
      <c r="F21" s="2">
        <v>2</v>
      </c>
      <c r="G21" s="2">
        <v>1252.3</v>
      </c>
      <c r="H21" s="2" t="s">
        <v>50</v>
      </c>
      <c r="I21" s="2" t="s">
        <v>51</v>
      </c>
      <c r="J21" s="2" t="s">
        <v>52</v>
      </c>
      <c r="K21" s="3">
        <v>0.15620000000000001</v>
      </c>
      <c r="L21" s="3">
        <v>1.4500000000000001E-2</v>
      </c>
      <c r="M21" s="3">
        <v>0.06</v>
      </c>
      <c r="N21" s="3">
        <v>0.14399999999999999</v>
      </c>
      <c r="O21" s="3"/>
      <c r="P21" s="9"/>
      <c r="Q21" s="3">
        <f>0.00273+0.00032</f>
        <v>3.0499999999999998E-3</v>
      </c>
      <c r="R21" s="3">
        <v>0</v>
      </c>
      <c r="S21" s="3">
        <f t="shared" si="0"/>
        <v>0.23375000000000001</v>
      </c>
      <c r="T21" s="3">
        <f t="shared" si="1"/>
        <v>0.31774999999999998</v>
      </c>
      <c r="U21" s="2"/>
    </row>
    <row r="22" spans="1:21" ht="51" x14ac:dyDescent="0.25">
      <c r="A22" s="2">
        <v>14</v>
      </c>
      <c r="B22" s="2" t="s">
        <v>48</v>
      </c>
      <c r="C22" s="2" t="s">
        <v>46</v>
      </c>
      <c r="D22" s="2" t="s">
        <v>78</v>
      </c>
      <c r="E22" s="2" t="s">
        <v>77</v>
      </c>
      <c r="F22" s="2">
        <v>2</v>
      </c>
      <c r="G22" s="2"/>
      <c r="H22" s="2" t="s">
        <v>50</v>
      </c>
      <c r="I22" s="2" t="s">
        <v>51</v>
      </c>
      <c r="J22" s="2" t="s">
        <v>52</v>
      </c>
      <c r="K22" s="3">
        <v>0.15620000000000001</v>
      </c>
      <c r="L22" s="3">
        <v>1.4500000000000001E-2</v>
      </c>
      <c r="M22" s="3">
        <v>0.06</v>
      </c>
      <c r="N22" s="3">
        <v>0.14399999999999999</v>
      </c>
      <c r="O22" s="3"/>
      <c r="P22" s="9"/>
      <c r="Q22" s="3">
        <f>0.00273+0.00032</f>
        <v>3.0499999999999998E-3</v>
      </c>
      <c r="R22" s="3">
        <v>0</v>
      </c>
      <c r="S22" s="3">
        <f t="shared" si="0"/>
        <v>0.23375000000000001</v>
      </c>
      <c r="T22" s="3">
        <f t="shared" si="1"/>
        <v>0.31774999999999998</v>
      </c>
      <c r="U22" s="2"/>
    </row>
    <row r="23" spans="1:21" ht="51" x14ac:dyDescent="0.25">
      <c r="A23" s="2">
        <v>15</v>
      </c>
      <c r="B23" s="2" t="s">
        <v>48</v>
      </c>
      <c r="C23" s="2" t="s">
        <v>46</v>
      </c>
      <c r="D23" s="2" t="s">
        <v>80</v>
      </c>
      <c r="E23" s="2" t="s">
        <v>79</v>
      </c>
      <c r="F23" s="2">
        <v>2</v>
      </c>
      <c r="G23" s="2">
        <v>1169.5999999999999</v>
      </c>
      <c r="H23" s="2" t="s">
        <v>50</v>
      </c>
      <c r="I23" s="2" t="s">
        <v>51</v>
      </c>
      <c r="J23" s="2" t="s">
        <v>52</v>
      </c>
      <c r="K23" s="3">
        <v>0.17069999999999999</v>
      </c>
      <c r="L23" s="3">
        <v>0</v>
      </c>
      <c r="M23" s="3">
        <v>4.7579999999999997E-2</v>
      </c>
      <c r="N23" s="3">
        <v>0.31319999999999998</v>
      </c>
      <c r="O23" s="3"/>
      <c r="P23" s="3">
        <v>1.242E-2</v>
      </c>
      <c r="Q23" s="3">
        <f>0.00283+0.00315</f>
        <v>5.9800000000000001E-3</v>
      </c>
      <c r="R23" s="3">
        <v>0</v>
      </c>
      <c r="S23" s="3">
        <f t="shared" si="0"/>
        <v>0.23667999999999997</v>
      </c>
      <c r="T23" s="3">
        <f t="shared" si="1"/>
        <v>0.50229999999999997</v>
      </c>
      <c r="U23" s="2"/>
    </row>
    <row r="24" spans="1:21" ht="51" x14ac:dyDescent="0.25">
      <c r="A24" s="2">
        <v>16</v>
      </c>
      <c r="B24" s="2" t="s">
        <v>48</v>
      </c>
      <c r="C24" s="2" t="s">
        <v>46</v>
      </c>
      <c r="D24" s="2" t="s">
        <v>82</v>
      </c>
      <c r="E24" s="2" t="s">
        <v>81</v>
      </c>
      <c r="F24" s="2">
        <v>2</v>
      </c>
      <c r="G24" s="2">
        <v>828.2</v>
      </c>
      <c r="H24" s="2" t="s">
        <v>50</v>
      </c>
      <c r="I24" s="2" t="s">
        <v>51</v>
      </c>
      <c r="J24" s="2" t="s">
        <v>52</v>
      </c>
      <c r="K24" s="3">
        <v>5.9400000000000001E-2</v>
      </c>
      <c r="L24" s="3">
        <v>0</v>
      </c>
      <c r="M24" s="3">
        <v>1.506E-2</v>
      </c>
      <c r="N24" s="3">
        <v>9.8820000000000005E-2</v>
      </c>
      <c r="O24" s="3"/>
      <c r="P24" s="3">
        <v>2.9399999999999999E-3</v>
      </c>
      <c r="Q24" s="3">
        <f>0.001+0.00007</f>
        <v>1.07E-3</v>
      </c>
      <c r="R24" s="3">
        <v>0</v>
      </c>
      <c r="S24" s="3">
        <f t="shared" si="0"/>
        <v>7.8469999999999998E-2</v>
      </c>
      <c r="T24" s="3">
        <f t="shared" si="1"/>
        <v>0.16222999999999999</v>
      </c>
      <c r="U24" s="2"/>
    </row>
    <row r="25" spans="1:21" ht="51" x14ac:dyDescent="0.25">
      <c r="A25" s="2">
        <v>17</v>
      </c>
      <c r="B25" s="2" t="s">
        <v>48</v>
      </c>
      <c r="C25" s="2" t="s">
        <v>46</v>
      </c>
      <c r="D25" s="2" t="s">
        <v>84</v>
      </c>
      <c r="E25" s="2" t="s">
        <v>83</v>
      </c>
      <c r="F25" s="2">
        <v>2</v>
      </c>
      <c r="G25" s="2">
        <v>824.6</v>
      </c>
      <c r="H25" s="2" t="s">
        <v>50</v>
      </c>
      <c r="I25" s="2" t="s">
        <v>51</v>
      </c>
      <c r="J25" s="2" t="s">
        <v>52</v>
      </c>
      <c r="K25" s="3">
        <v>5.9400000000000001E-2</v>
      </c>
      <c r="L25" s="3">
        <v>0</v>
      </c>
      <c r="M25" s="3">
        <v>1.506E-2</v>
      </c>
      <c r="N25" s="3">
        <v>9.8820000000000005E-2</v>
      </c>
      <c r="O25" s="3"/>
      <c r="P25" s="3">
        <v>2.9399999999999999E-3</v>
      </c>
      <c r="Q25" s="3">
        <f>0.001+0.00007</f>
        <v>1.07E-3</v>
      </c>
      <c r="R25" s="3">
        <v>0</v>
      </c>
      <c r="S25" s="3">
        <f t="shared" si="0"/>
        <v>7.8469999999999998E-2</v>
      </c>
      <c r="T25" s="3">
        <f t="shared" si="1"/>
        <v>0.16222999999999999</v>
      </c>
      <c r="U25" s="2"/>
    </row>
    <row r="26" spans="1:21" ht="51" x14ac:dyDescent="0.25">
      <c r="A26" s="2">
        <v>18</v>
      </c>
      <c r="B26" s="2" t="s">
        <v>48</v>
      </c>
      <c r="C26" s="2" t="s">
        <v>46</v>
      </c>
      <c r="D26" s="2" t="s">
        <v>86</v>
      </c>
      <c r="E26" s="2" t="s">
        <v>85</v>
      </c>
      <c r="F26" s="2">
        <v>2</v>
      </c>
      <c r="G26" s="2">
        <v>826.5</v>
      </c>
      <c r="H26" s="2" t="s">
        <v>50</v>
      </c>
      <c r="I26" s="2" t="s">
        <v>51</v>
      </c>
      <c r="J26" s="2" t="s">
        <v>52</v>
      </c>
      <c r="K26" s="3">
        <v>5.9400000000000001E-2</v>
      </c>
      <c r="L26" s="3">
        <v>0</v>
      </c>
      <c r="M26" s="3">
        <v>1.506E-2</v>
      </c>
      <c r="N26" s="3">
        <v>9.8820000000000005E-2</v>
      </c>
      <c r="O26" s="3"/>
      <c r="P26" s="3">
        <v>2.9399999999999999E-3</v>
      </c>
      <c r="Q26" s="3">
        <f>0.001+0.00007</f>
        <v>1.07E-3</v>
      </c>
      <c r="R26" s="3">
        <v>0</v>
      </c>
      <c r="S26" s="3">
        <f t="shared" si="0"/>
        <v>7.8469999999999998E-2</v>
      </c>
      <c r="T26" s="3">
        <f t="shared" si="1"/>
        <v>0.16222999999999999</v>
      </c>
      <c r="U26" s="2"/>
    </row>
    <row r="27" spans="1:21" ht="51" x14ac:dyDescent="0.25">
      <c r="A27" s="2">
        <v>19</v>
      </c>
      <c r="B27" s="2" t="s">
        <v>48</v>
      </c>
      <c r="C27" s="2" t="s">
        <v>46</v>
      </c>
      <c r="D27" s="2" t="s">
        <v>88</v>
      </c>
      <c r="E27" s="2" t="s">
        <v>87</v>
      </c>
      <c r="F27" s="2">
        <v>3</v>
      </c>
      <c r="G27" s="2">
        <v>827.4</v>
      </c>
      <c r="H27" s="2" t="s">
        <v>50</v>
      </c>
      <c r="I27" s="2" t="s">
        <v>51</v>
      </c>
      <c r="J27" s="2" t="s">
        <v>52</v>
      </c>
      <c r="K27" s="3">
        <v>5.9400000000000001E-2</v>
      </c>
      <c r="L27" s="3">
        <v>0</v>
      </c>
      <c r="M27" s="3">
        <v>1.7999999999999999E-2</v>
      </c>
      <c r="N27" s="3">
        <v>4.3200000000000002E-2</v>
      </c>
      <c r="O27" s="3"/>
      <c r="P27" s="9"/>
      <c r="Q27" s="3">
        <f>0.001+0.00011</f>
        <v>1.1100000000000001E-3</v>
      </c>
      <c r="R27" s="3">
        <v>0</v>
      </c>
      <c r="S27" s="3">
        <f t="shared" si="0"/>
        <v>7.8509999999999996E-2</v>
      </c>
      <c r="T27" s="3">
        <f t="shared" si="1"/>
        <v>0.10371</v>
      </c>
      <c r="U27" s="2">
        <v>29</v>
      </c>
    </row>
    <row r="28" spans="1:21" ht="51" x14ac:dyDescent="0.25">
      <c r="A28" s="2">
        <v>20</v>
      </c>
      <c r="B28" s="2" t="s">
        <v>48</v>
      </c>
      <c r="C28" s="2" t="s">
        <v>46</v>
      </c>
      <c r="D28" s="2" t="s">
        <v>90</v>
      </c>
      <c r="E28" s="2" t="s">
        <v>89</v>
      </c>
      <c r="F28" s="2">
        <v>1</v>
      </c>
      <c r="G28" s="2">
        <v>230</v>
      </c>
      <c r="H28" s="2" t="s">
        <v>50</v>
      </c>
      <c r="I28" s="2" t="s">
        <v>51</v>
      </c>
      <c r="J28" s="2" t="s">
        <v>52</v>
      </c>
      <c r="K28" s="3">
        <v>0.04</v>
      </c>
      <c r="L28" s="3">
        <v>0</v>
      </c>
      <c r="M28" s="3">
        <v>4.7999999999999996E-3</v>
      </c>
      <c r="N28" s="3">
        <v>7.1999999999999998E-3</v>
      </c>
      <c r="O28" s="3"/>
      <c r="P28" s="3">
        <v>1.1999999999999999E-3</v>
      </c>
      <c r="Q28" s="3">
        <f>0.00047+0.00004</f>
        <v>5.1000000000000004E-4</v>
      </c>
      <c r="R28" s="3">
        <v>0</v>
      </c>
      <c r="S28" s="3">
        <f t="shared" si="0"/>
        <v>4.6509999999999996E-2</v>
      </c>
      <c r="T28" s="3">
        <f t="shared" si="1"/>
        <v>4.8909999999999995E-2</v>
      </c>
      <c r="U28" s="2"/>
    </row>
    <row r="29" spans="1:21" ht="51" x14ac:dyDescent="0.25">
      <c r="A29" s="2">
        <v>21</v>
      </c>
      <c r="B29" s="2" t="s">
        <v>48</v>
      </c>
      <c r="C29" s="2" t="s">
        <v>46</v>
      </c>
      <c r="D29" s="2" t="s">
        <v>92</v>
      </c>
      <c r="E29" s="2" t="s">
        <v>91</v>
      </c>
      <c r="F29" s="2">
        <v>1</v>
      </c>
      <c r="G29" s="2">
        <v>25.3</v>
      </c>
      <c r="H29" s="2" t="s">
        <v>50</v>
      </c>
      <c r="I29" s="2" t="s">
        <v>51</v>
      </c>
      <c r="J29" s="2" t="s">
        <v>52</v>
      </c>
      <c r="K29" s="3">
        <v>1.11E-2</v>
      </c>
      <c r="L29" s="3">
        <v>0</v>
      </c>
      <c r="M29" s="3">
        <v>0</v>
      </c>
      <c r="N29" s="3">
        <v>0</v>
      </c>
      <c r="O29" s="3"/>
      <c r="P29" s="9"/>
      <c r="Q29" s="3">
        <v>1.3999999999999999E-4</v>
      </c>
      <c r="R29" s="3">
        <v>0</v>
      </c>
      <c r="S29" s="3">
        <f t="shared" si="0"/>
        <v>1.124E-2</v>
      </c>
      <c r="T29" s="3">
        <f t="shared" si="1"/>
        <v>1.124E-2</v>
      </c>
      <c r="U29" s="2"/>
    </row>
    <row r="30" spans="1:21" ht="51" x14ac:dyDescent="0.25">
      <c r="A30" s="2">
        <v>22</v>
      </c>
      <c r="B30" s="2" t="s">
        <v>48</v>
      </c>
      <c r="C30" s="2" t="s">
        <v>46</v>
      </c>
      <c r="D30" s="2" t="s">
        <v>25</v>
      </c>
      <c r="E30" s="2" t="s">
        <v>93</v>
      </c>
      <c r="F30" s="2">
        <v>2</v>
      </c>
      <c r="G30" s="2">
        <v>672.2</v>
      </c>
      <c r="H30" s="2" t="s">
        <v>50</v>
      </c>
      <c r="I30" s="2" t="s">
        <v>51</v>
      </c>
      <c r="J30" s="2" t="s">
        <v>52</v>
      </c>
      <c r="K30" s="3">
        <v>5.9400000000000001E-2</v>
      </c>
      <c r="L30" s="3">
        <v>0</v>
      </c>
      <c r="M30" s="3">
        <v>1.7999999999999999E-2</v>
      </c>
      <c r="N30" s="3">
        <v>4.3200000000000002E-2</v>
      </c>
      <c r="O30" s="3"/>
      <c r="P30" s="9"/>
      <c r="Q30" s="9"/>
      <c r="R30" s="3">
        <v>0</v>
      </c>
      <c r="S30" s="3">
        <f t="shared" si="0"/>
        <v>7.7399999999999997E-2</v>
      </c>
      <c r="T30" s="3">
        <f t="shared" si="1"/>
        <v>0.1026</v>
      </c>
      <c r="U30" s="2">
        <v>40</v>
      </c>
    </row>
    <row r="31" spans="1:21" ht="51" x14ac:dyDescent="0.25">
      <c r="A31" s="2">
        <v>23</v>
      </c>
      <c r="B31" s="2" t="s">
        <v>48</v>
      </c>
      <c r="C31" s="2" t="s">
        <v>46</v>
      </c>
      <c r="D31" s="2" t="s">
        <v>26</v>
      </c>
      <c r="E31" s="2" t="s">
        <v>94</v>
      </c>
      <c r="F31" s="2">
        <v>2</v>
      </c>
      <c r="G31" s="2">
        <v>754.1</v>
      </c>
      <c r="H31" s="2" t="s">
        <v>50</v>
      </c>
      <c r="I31" s="2" t="s">
        <v>51</v>
      </c>
      <c r="J31" s="2" t="s">
        <v>52</v>
      </c>
      <c r="K31" s="3">
        <v>5.9400000000000001E-2</v>
      </c>
      <c r="L31" s="3">
        <v>0</v>
      </c>
      <c r="M31" s="3">
        <v>1.7999999999999999E-2</v>
      </c>
      <c r="N31" s="3">
        <v>4.3200000000000002E-2</v>
      </c>
      <c r="O31" s="3"/>
      <c r="P31" s="9"/>
      <c r="Q31" s="9"/>
      <c r="R31" s="3">
        <v>0</v>
      </c>
      <c r="S31" s="3">
        <f t="shared" si="0"/>
        <v>7.7399999999999997E-2</v>
      </c>
      <c r="T31" s="3">
        <f t="shared" si="1"/>
        <v>0.1026</v>
      </c>
      <c r="U31" s="2">
        <v>47</v>
      </c>
    </row>
    <row r="32" spans="1:21" ht="51" x14ac:dyDescent="0.25">
      <c r="A32" s="2">
        <v>24</v>
      </c>
      <c r="B32" s="2" t="s">
        <v>48</v>
      </c>
      <c r="C32" s="2" t="s">
        <v>46</v>
      </c>
      <c r="D32" s="2" t="s">
        <v>27</v>
      </c>
      <c r="E32" s="2" t="s">
        <v>95</v>
      </c>
      <c r="F32" s="2">
        <v>2</v>
      </c>
      <c r="G32" s="2">
        <v>754.3</v>
      </c>
      <c r="H32" s="2" t="s">
        <v>50</v>
      </c>
      <c r="I32" s="2" t="s">
        <v>51</v>
      </c>
      <c r="J32" s="2" t="s">
        <v>52</v>
      </c>
      <c r="K32" s="3">
        <v>5.9400000000000001E-2</v>
      </c>
      <c r="L32" s="3">
        <v>0</v>
      </c>
      <c r="M32" s="3">
        <v>1.7999999999999999E-2</v>
      </c>
      <c r="N32" s="3">
        <v>4.3200000000000002E-2</v>
      </c>
      <c r="O32" s="3"/>
      <c r="P32" s="9"/>
      <c r="Q32" s="9"/>
      <c r="R32" s="3">
        <v>0</v>
      </c>
      <c r="S32" s="3">
        <f t="shared" si="0"/>
        <v>7.7399999999999997E-2</v>
      </c>
      <c r="T32" s="3">
        <f t="shared" si="1"/>
        <v>0.1026</v>
      </c>
      <c r="U32" s="2">
        <v>55</v>
      </c>
    </row>
    <row r="33" spans="1:21" ht="51" x14ac:dyDescent="0.25">
      <c r="A33" s="2">
        <v>25</v>
      </c>
      <c r="B33" s="2" t="s">
        <v>48</v>
      </c>
      <c r="C33" s="2" t="s">
        <v>46</v>
      </c>
      <c r="D33" s="2" t="s">
        <v>28</v>
      </c>
      <c r="E33" s="2" t="s">
        <v>96</v>
      </c>
      <c r="F33" s="2">
        <v>2</v>
      </c>
      <c r="G33" s="2">
        <v>475.7</v>
      </c>
      <c r="H33" s="2" t="s">
        <v>50</v>
      </c>
      <c r="I33" s="2" t="s">
        <v>51</v>
      </c>
      <c r="J33" s="2" t="s">
        <v>52</v>
      </c>
      <c r="K33" s="3">
        <v>5.9400000000000001E-2</v>
      </c>
      <c r="L33" s="3">
        <v>0</v>
      </c>
      <c r="M33" s="3">
        <v>1.7999999999999999E-2</v>
      </c>
      <c r="N33" s="3">
        <v>4.3200000000000002E-2</v>
      </c>
      <c r="O33" s="3"/>
      <c r="P33" s="9"/>
      <c r="Q33" s="9"/>
      <c r="R33" s="3">
        <v>0</v>
      </c>
      <c r="S33" s="3">
        <f t="shared" si="0"/>
        <v>7.7399999999999997E-2</v>
      </c>
      <c r="T33" s="3">
        <f t="shared" si="1"/>
        <v>0.1026</v>
      </c>
      <c r="U33" s="2">
        <v>48</v>
      </c>
    </row>
    <row r="34" spans="1:21" ht="51" x14ac:dyDescent="0.25">
      <c r="A34" s="2">
        <v>26</v>
      </c>
      <c r="B34" s="2" t="s">
        <v>48</v>
      </c>
      <c r="C34" s="2" t="s">
        <v>46</v>
      </c>
      <c r="D34" s="2" t="s">
        <v>33</v>
      </c>
      <c r="E34" s="2" t="s">
        <v>97</v>
      </c>
      <c r="F34" s="2">
        <v>2</v>
      </c>
      <c r="G34" s="2">
        <v>889.4</v>
      </c>
      <c r="H34" s="2" t="s">
        <v>50</v>
      </c>
      <c r="I34" s="2" t="s">
        <v>51</v>
      </c>
      <c r="J34" s="2" t="s">
        <v>52</v>
      </c>
      <c r="K34" s="3">
        <v>8.6999999999999994E-2</v>
      </c>
      <c r="L34" s="3">
        <v>0</v>
      </c>
      <c r="M34" s="3">
        <v>1.7000000000000001E-2</v>
      </c>
      <c r="N34" s="3">
        <f>M34*1.4</f>
        <v>2.3800000000000002E-2</v>
      </c>
      <c r="O34" s="3"/>
      <c r="P34" s="9"/>
      <c r="Q34" s="9"/>
      <c r="R34" s="3">
        <v>0</v>
      </c>
      <c r="S34" s="3">
        <f t="shared" si="0"/>
        <v>0.104</v>
      </c>
      <c r="T34" s="3">
        <f t="shared" si="1"/>
        <v>0.1108</v>
      </c>
      <c r="U34" s="2">
        <v>41</v>
      </c>
    </row>
    <row r="35" spans="1:21" ht="51" x14ac:dyDescent="0.25">
      <c r="A35" s="2">
        <v>27</v>
      </c>
      <c r="B35" s="2" t="s">
        <v>48</v>
      </c>
      <c r="C35" s="2" t="s">
        <v>46</v>
      </c>
      <c r="D35" s="2" t="s">
        <v>34</v>
      </c>
      <c r="E35" s="2" t="s">
        <v>98</v>
      </c>
      <c r="F35" s="2">
        <v>2</v>
      </c>
      <c r="G35" s="2">
        <v>886.1</v>
      </c>
      <c r="H35" s="2" t="s">
        <v>50</v>
      </c>
      <c r="I35" s="2" t="s">
        <v>51</v>
      </c>
      <c r="J35" s="2" t="s">
        <v>52</v>
      </c>
      <c r="K35" s="3">
        <v>8.6999999999999994E-2</v>
      </c>
      <c r="L35" s="3">
        <v>0</v>
      </c>
      <c r="M35" s="3">
        <v>1.7000000000000001E-2</v>
      </c>
      <c r="N35" s="3">
        <f>M35*1.4</f>
        <v>2.3800000000000002E-2</v>
      </c>
      <c r="O35" s="3"/>
      <c r="P35" s="9"/>
      <c r="Q35" s="9"/>
      <c r="R35" s="3">
        <v>0</v>
      </c>
      <c r="S35" s="3">
        <f t="shared" si="0"/>
        <v>0.104</v>
      </c>
      <c r="T35" s="3">
        <f t="shared" si="1"/>
        <v>0.1108</v>
      </c>
      <c r="U35" s="2">
        <v>53</v>
      </c>
    </row>
    <row r="36" spans="1:21" ht="63.75" x14ac:dyDescent="0.25">
      <c r="A36" s="2">
        <v>28</v>
      </c>
      <c r="B36" s="2" t="s">
        <v>133</v>
      </c>
      <c r="C36" s="2">
        <v>10</v>
      </c>
      <c r="D36" s="2">
        <v>1</v>
      </c>
      <c r="E36" s="2" t="s">
        <v>99</v>
      </c>
      <c r="F36" s="2">
        <v>3</v>
      </c>
      <c r="G36" s="2">
        <v>4356.1000000000004</v>
      </c>
      <c r="H36" s="2" t="s">
        <v>50</v>
      </c>
      <c r="I36" s="2" t="s">
        <v>100</v>
      </c>
      <c r="J36" s="2" t="s">
        <v>101</v>
      </c>
      <c r="K36" s="3">
        <v>0.29199999999999998</v>
      </c>
      <c r="L36" s="3">
        <v>0.16</v>
      </c>
      <c r="M36" s="3">
        <v>9.1800000000000007E-2</v>
      </c>
      <c r="N36" s="3">
        <v>0.20843999999999999</v>
      </c>
      <c r="O36" s="3"/>
      <c r="P36" s="3">
        <v>2.3E-2</v>
      </c>
      <c r="Q36" s="2">
        <v>1.7600000000000001E-3</v>
      </c>
      <c r="R36" s="3">
        <v>0</v>
      </c>
      <c r="S36" s="3">
        <f t="shared" si="0"/>
        <v>0.56855999999999995</v>
      </c>
      <c r="T36" s="3">
        <f t="shared" si="1"/>
        <v>0.68519999999999992</v>
      </c>
      <c r="U36" s="2"/>
    </row>
    <row r="37" spans="1:21" ht="63.75" x14ac:dyDescent="0.25">
      <c r="A37" s="2">
        <v>29</v>
      </c>
      <c r="B37" s="2" t="s">
        <v>133</v>
      </c>
      <c r="C37" s="2">
        <v>10</v>
      </c>
      <c r="D37" s="2">
        <v>2</v>
      </c>
      <c r="E37" s="2" t="s">
        <v>99</v>
      </c>
      <c r="F37" s="2">
        <v>1</v>
      </c>
      <c r="G37" s="2">
        <v>1375.9</v>
      </c>
      <c r="H37" s="2" t="s">
        <v>50</v>
      </c>
      <c r="I37" s="2" t="s">
        <v>100</v>
      </c>
      <c r="J37" s="2" t="s">
        <v>101</v>
      </c>
      <c r="K37" s="3">
        <v>0.121</v>
      </c>
      <c r="L37" s="3">
        <v>0</v>
      </c>
      <c r="M37" s="3">
        <v>1.8780000000000002E-2</v>
      </c>
      <c r="N37" s="3">
        <v>5.7599999999999998E-2</v>
      </c>
      <c r="O37" s="3"/>
      <c r="P37" s="3">
        <v>4.7000000000000002E-3</v>
      </c>
      <c r="Q37" s="2">
        <v>5.9000000000000003E-4</v>
      </c>
      <c r="R37" s="3">
        <v>0</v>
      </c>
      <c r="S37" s="3">
        <f t="shared" si="0"/>
        <v>0.14507</v>
      </c>
      <c r="T37" s="3">
        <f t="shared" si="1"/>
        <v>0.18389</v>
      </c>
      <c r="U37" s="2"/>
    </row>
    <row r="38" spans="1:21" ht="63.75" x14ac:dyDescent="0.25">
      <c r="A38" s="2">
        <v>30</v>
      </c>
      <c r="B38" s="2" t="s">
        <v>133</v>
      </c>
      <c r="C38" s="2">
        <v>10</v>
      </c>
      <c r="D38" s="2">
        <v>3</v>
      </c>
      <c r="E38" s="2" t="s">
        <v>99</v>
      </c>
      <c r="F38" s="2">
        <v>3</v>
      </c>
      <c r="G38" s="2">
        <v>467.2</v>
      </c>
      <c r="H38" s="2" t="s">
        <v>50</v>
      </c>
      <c r="I38" s="2" t="s">
        <v>100</v>
      </c>
      <c r="J38" s="2" t="s">
        <v>101</v>
      </c>
      <c r="K38" s="3">
        <v>4.5999999999999999E-2</v>
      </c>
      <c r="L38" s="3">
        <v>0</v>
      </c>
      <c r="M38" s="2">
        <v>1.374E-2</v>
      </c>
      <c r="N38" s="2">
        <v>5.8860000000000003E-2</v>
      </c>
      <c r="O38" s="2"/>
      <c r="P38" s="3">
        <v>3.5000000000000001E-3</v>
      </c>
      <c r="Q38" s="2">
        <v>1.42E-3</v>
      </c>
      <c r="R38" s="3">
        <v>0</v>
      </c>
      <c r="S38" s="3">
        <f t="shared" si="0"/>
        <v>6.4660000000000009E-2</v>
      </c>
      <c r="T38" s="3">
        <f t="shared" si="1"/>
        <v>0.10978000000000002</v>
      </c>
      <c r="U38" s="2"/>
    </row>
    <row r="39" spans="1:21" ht="63.75" x14ac:dyDescent="0.25">
      <c r="A39" s="2">
        <v>31</v>
      </c>
      <c r="B39" s="2" t="s">
        <v>133</v>
      </c>
      <c r="C39" s="2">
        <v>10</v>
      </c>
      <c r="D39" s="2">
        <v>4</v>
      </c>
      <c r="E39" s="2" t="s">
        <v>99</v>
      </c>
      <c r="F39" s="2">
        <v>3</v>
      </c>
      <c r="G39" s="2">
        <v>3418.6</v>
      </c>
      <c r="H39" s="2" t="s">
        <v>50</v>
      </c>
      <c r="I39" s="2" t="s">
        <v>100</v>
      </c>
      <c r="J39" s="2" t="s">
        <v>101</v>
      </c>
      <c r="K39" s="3">
        <v>0.27800000000000002</v>
      </c>
      <c r="L39" s="3">
        <v>0.14299999999999999</v>
      </c>
      <c r="M39" s="4">
        <v>0.1308</v>
      </c>
      <c r="N39" s="4">
        <v>0.27660000000000001</v>
      </c>
      <c r="O39" s="5"/>
      <c r="P39" s="2">
        <v>3.2710000000000003E-2</v>
      </c>
      <c r="Q39" s="3">
        <v>1.67E-3</v>
      </c>
      <c r="R39" s="3">
        <v>0</v>
      </c>
      <c r="S39" s="3">
        <f t="shared" si="0"/>
        <v>0.58618000000000003</v>
      </c>
      <c r="T39" s="3">
        <f t="shared" si="1"/>
        <v>0.73197999999999996</v>
      </c>
      <c r="U39" s="2"/>
    </row>
    <row r="40" spans="1:21" ht="63.75" x14ac:dyDescent="0.25">
      <c r="A40" s="2">
        <v>32</v>
      </c>
      <c r="B40" s="2" t="s">
        <v>133</v>
      </c>
      <c r="C40" s="2">
        <v>10</v>
      </c>
      <c r="D40" s="2">
        <v>5</v>
      </c>
      <c r="E40" s="2" t="s">
        <v>99</v>
      </c>
      <c r="F40" s="2">
        <v>1</v>
      </c>
      <c r="G40" s="2">
        <v>2678.5</v>
      </c>
      <c r="H40" s="2" t="s">
        <v>50</v>
      </c>
      <c r="I40" s="2" t="s">
        <v>100</v>
      </c>
      <c r="J40" s="2" t="s">
        <v>101</v>
      </c>
      <c r="K40" s="3">
        <v>0.376</v>
      </c>
      <c r="L40" s="3">
        <v>0</v>
      </c>
      <c r="M40" s="3">
        <v>1.6959999999999999E-2</v>
      </c>
      <c r="N40" s="3">
        <v>0.06</v>
      </c>
      <c r="O40" s="3"/>
      <c r="P40" s="2">
        <v>4.1399999999999996E-3</v>
      </c>
      <c r="Q40" s="2">
        <v>1.83E-3</v>
      </c>
      <c r="R40" s="3">
        <v>0</v>
      </c>
      <c r="S40" s="3">
        <f t="shared" si="0"/>
        <v>0.39892999999999995</v>
      </c>
      <c r="T40" s="3">
        <f t="shared" si="1"/>
        <v>0.44196999999999997</v>
      </c>
      <c r="U40" s="2"/>
    </row>
    <row r="41" spans="1:21" ht="63.75" x14ac:dyDescent="0.25">
      <c r="A41" s="2">
        <v>33</v>
      </c>
      <c r="B41" s="2" t="s">
        <v>133</v>
      </c>
      <c r="C41" s="2">
        <v>10</v>
      </c>
      <c r="D41" s="2">
        <v>6</v>
      </c>
      <c r="E41" s="2" t="s">
        <v>99</v>
      </c>
      <c r="F41" s="2">
        <v>3</v>
      </c>
      <c r="G41" s="2">
        <v>4632.6000000000004</v>
      </c>
      <c r="H41" s="2" t="s">
        <v>50</v>
      </c>
      <c r="I41" s="2" t="s">
        <v>100</v>
      </c>
      <c r="J41" s="2" t="s">
        <v>101</v>
      </c>
      <c r="K41" s="3">
        <v>0.29199999999999998</v>
      </c>
      <c r="L41" s="3">
        <v>0.16</v>
      </c>
      <c r="M41" s="2">
        <v>7.782E-2</v>
      </c>
      <c r="N41" s="2">
        <v>0.17502000000000001</v>
      </c>
      <c r="O41" s="2"/>
      <c r="P41" s="3">
        <v>1.95E-2</v>
      </c>
      <c r="Q41" s="2">
        <v>1.7600000000000001E-3</v>
      </c>
      <c r="R41" s="3">
        <v>0</v>
      </c>
      <c r="S41" s="3">
        <f t="shared" si="0"/>
        <v>0.5510799999999999</v>
      </c>
      <c r="T41" s="3">
        <f t="shared" si="1"/>
        <v>0.64827999999999986</v>
      </c>
      <c r="U41" s="2"/>
    </row>
    <row r="42" spans="1:21" ht="63.75" x14ac:dyDescent="0.25">
      <c r="A42" s="2">
        <v>34</v>
      </c>
      <c r="B42" s="2" t="s">
        <v>133</v>
      </c>
      <c r="C42" s="2">
        <v>10</v>
      </c>
      <c r="D42" s="2">
        <v>7</v>
      </c>
      <c r="E42" s="2" t="s">
        <v>99</v>
      </c>
      <c r="F42" s="2">
        <v>1</v>
      </c>
      <c r="G42" s="2">
        <v>1863.3</v>
      </c>
      <c r="H42" s="2" t="s">
        <v>50</v>
      </c>
      <c r="I42" s="2" t="s">
        <v>100</v>
      </c>
      <c r="J42" s="2" t="s">
        <v>101</v>
      </c>
      <c r="K42" s="3">
        <v>0.52100000000000002</v>
      </c>
      <c r="L42" s="3">
        <v>0</v>
      </c>
      <c r="M42" s="3">
        <v>2.3400000000000001E-2</v>
      </c>
      <c r="N42" s="2">
        <v>7.3260000000000006E-2</v>
      </c>
      <c r="O42" s="2"/>
      <c r="P42" s="2">
        <v>5.8500000000000002E-3</v>
      </c>
      <c r="Q42" s="2">
        <v>2.5500000000000002E-3</v>
      </c>
      <c r="R42" s="3">
        <v>0</v>
      </c>
      <c r="S42" s="3">
        <f t="shared" si="0"/>
        <v>0.55280000000000007</v>
      </c>
      <c r="T42" s="3">
        <f t="shared" si="1"/>
        <v>0.60266000000000008</v>
      </c>
      <c r="U42" s="2"/>
    </row>
    <row r="43" spans="1:21" ht="63.75" x14ac:dyDescent="0.25">
      <c r="A43" s="2">
        <v>35</v>
      </c>
      <c r="B43" s="2" t="s">
        <v>133</v>
      </c>
      <c r="C43" s="2">
        <v>10</v>
      </c>
      <c r="D43" s="2">
        <v>8</v>
      </c>
      <c r="E43" s="2" t="s">
        <v>102</v>
      </c>
      <c r="F43" s="2">
        <v>1</v>
      </c>
      <c r="G43" s="2">
        <v>271.7</v>
      </c>
      <c r="H43" s="2" t="s">
        <v>50</v>
      </c>
      <c r="I43" s="2" t="s">
        <v>100</v>
      </c>
      <c r="J43" s="2" t="s">
        <v>101</v>
      </c>
      <c r="K43" s="3">
        <v>2.8000000000000001E-2</v>
      </c>
      <c r="L43" s="3">
        <v>0</v>
      </c>
      <c r="M43" s="3">
        <v>5.64E-3</v>
      </c>
      <c r="N43" s="3">
        <v>3.6600000000000001E-2</v>
      </c>
      <c r="O43" s="3"/>
      <c r="P43" s="3">
        <v>1.4E-3</v>
      </c>
      <c r="Q43" s="2">
        <v>3.5E-4</v>
      </c>
      <c r="R43" s="3">
        <v>0</v>
      </c>
      <c r="S43" s="3">
        <f t="shared" si="0"/>
        <v>3.5390000000000005E-2</v>
      </c>
      <c r="T43" s="3">
        <f t="shared" si="1"/>
        <v>6.6350000000000006E-2</v>
      </c>
      <c r="U43" s="2"/>
    </row>
    <row r="44" spans="1:21" ht="63.75" x14ac:dyDescent="0.25">
      <c r="A44" s="2">
        <v>36</v>
      </c>
      <c r="B44" s="2" t="s">
        <v>133</v>
      </c>
      <c r="C44" s="2">
        <v>10</v>
      </c>
      <c r="D44" s="2">
        <v>9</v>
      </c>
      <c r="E44" s="2" t="s">
        <v>103</v>
      </c>
      <c r="F44" s="2">
        <v>1</v>
      </c>
      <c r="G44" s="2">
        <v>271.39999999999998</v>
      </c>
      <c r="H44" s="2" t="s">
        <v>50</v>
      </c>
      <c r="I44" s="2" t="s">
        <v>100</v>
      </c>
      <c r="J44" s="2" t="s">
        <v>101</v>
      </c>
      <c r="K44" s="3">
        <v>2.8000000000000001E-2</v>
      </c>
      <c r="L44" s="3">
        <v>0</v>
      </c>
      <c r="M44" s="3">
        <v>2.16E-3</v>
      </c>
      <c r="N44" s="3">
        <v>2.172E-2</v>
      </c>
      <c r="O44" s="3"/>
      <c r="P44" s="2">
        <v>5.4000000000000001E-4</v>
      </c>
      <c r="Q44" s="3">
        <v>3.5E-4</v>
      </c>
      <c r="R44" s="3">
        <v>0</v>
      </c>
      <c r="S44" s="3">
        <f t="shared" si="0"/>
        <v>3.1049999999999998E-2</v>
      </c>
      <c r="T44" s="3">
        <f t="shared" si="1"/>
        <v>5.0610000000000002E-2</v>
      </c>
      <c r="U44" s="2"/>
    </row>
    <row r="45" spans="1:21" ht="63.75" x14ac:dyDescent="0.25">
      <c r="A45" s="2">
        <v>37</v>
      </c>
      <c r="B45" s="2" t="s">
        <v>133</v>
      </c>
      <c r="C45" s="2">
        <v>10</v>
      </c>
      <c r="D45" s="2">
        <v>10</v>
      </c>
      <c r="E45" s="2" t="s">
        <v>47</v>
      </c>
      <c r="F45" s="2">
        <v>2</v>
      </c>
      <c r="G45" s="2">
        <v>690.1</v>
      </c>
      <c r="H45" s="2" t="s">
        <v>50</v>
      </c>
      <c r="I45" s="2" t="s">
        <v>100</v>
      </c>
      <c r="J45" s="2" t="s">
        <v>101</v>
      </c>
      <c r="K45" s="3">
        <v>0.14019999999999999</v>
      </c>
      <c r="L45" s="3">
        <v>0</v>
      </c>
      <c r="M45" s="2">
        <v>2.5799999999999998E-3</v>
      </c>
      <c r="N45" s="2">
        <v>1.404E-2</v>
      </c>
      <c r="O45" s="2"/>
      <c r="P45" s="2">
        <v>6.4999999999999997E-4</v>
      </c>
      <c r="Q45" s="3">
        <v>4.0000000000000002E-4</v>
      </c>
      <c r="R45" s="3">
        <v>0</v>
      </c>
      <c r="S45" s="3">
        <f t="shared" si="0"/>
        <v>0.14383000000000001</v>
      </c>
      <c r="T45" s="3">
        <f t="shared" si="1"/>
        <v>0.15529000000000001</v>
      </c>
      <c r="U45" s="2"/>
    </row>
    <row r="46" spans="1:21" ht="63.75" x14ac:dyDescent="0.25">
      <c r="A46" s="2">
        <v>38</v>
      </c>
      <c r="B46" s="2" t="s">
        <v>133</v>
      </c>
      <c r="C46" s="2">
        <v>10</v>
      </c>
      <c r="D46" s="2">
        <v>11</v>
      </c>
      <c r="E46" s="2" t="s">
        <v>47</v>
      </c>
      <c r="F46" s="2">
        <v>2</v>
      </c>
      <c r="G46" s="2">
        <v>311.3</v>
      </c>
      <c r="H46" s="2" t="s">
        <v>50</v>
      </c>
      <c r="I46" s="2" t="s">
        <v>100</v>
      </c>
      <c r="J46" s="2" t="s">
        <v>101</v>
      </c>
      <c r="K46" s="3">
        <v>4.3999999999999997E-2</v>
      </c>
      <c r="L46" s="3">
        <v>0</v>
      </c>
      <c r="M46" s="2">
        <v>1.14E-3</v>
      </c>
      <c r="N46" s="2">
        <v>1.008E-2</v>
      </c>
      <c r="O46" s="2"/>
      <c r="P46" s="2">
        <v>2.9E-4</v>
      </c>
      <c r="Q46" s="2">
        <v>1.2999999999999999E-4</v>
      </c>
      <c r="R46" s="3">
        <v>0</v>
      </c>
      <c r="S46" s="3">
        <f t="shared" si="0"/>
        <v>4.5559999999999996E-2</v>
      </c>
      <c r="T46" s="3">
        <f t="shared" si="1"/>
        <v>5.4499999999999993E-2</v>
      </c>
      <c r="U46" s="2"/>
    </row>
    <row r="47" spans="1:21" ht="63.75" x14ac:dyDescent="0.25">
      <c r="A47" s="2">
        <v>39</v>
      </c>
      <c r="B47" s="2" t="s">
        <v>133</v>
      </c>
      <c r="C47" s="2">
        <v>10</v>
      </c>
      <c r="D47" s="2">
        <v>12</v>
      </c>
      <c r="E47" s="2" t="s">
        <v>104</v>
      </c>
      <c r="F47" s="2">
        <v>2</v>
      </c>
      <c r="G47" s="2">
        <v>85.8</v>
      </c>
      <c r="H47" s="2" t="s">
        <v>50</v>
      </c>
      <c r="I47" s="2" t="s">
        <v>100</v>
      </c>
      <c r="J47" s="2" t="s">
        <v>101</v>
      </c>
      <c r="K47" s="2">
        <v>2.0150000000000001E-2</v>
      </c>
      <c r="L47" s="3">
        <v>0</v>
      </c>
      <c r="M47" s="3">
        <v>1.1999999999999999E-3</v>
      </c>
      <c r="N47" s="3">
        <v>3.108E-2</v>
      </c>
      <c r="O47" s="3"/>
      <c r="P47" s="3">
        <v>2.9999999999999997E-4</v>
      </c>
      <c r="Q47" s="2">
        <v>9.0000000000000006E-5</v>
      </c>
      <c r="R47" s="3">
        <v>0</v>
      </c>
      <c r="S47" s="3">
        <f t="shared" si="0"/>
        <v>2.1740000000000002E-2</v>
      </c>
      <c r="T47" s="3">
        <f t="shared" si="1"/>
        <v>5.1619999999999999E-2</v>
      </c>
      <c r="U47" s="2"/>
    </row>
    <row r="48" spans="1:21" ht="63.75" x14ac:dyDescent="0.25">
      <c r="A48" s="2">
        <v>40</v>
      </c>
      <c r="B48" s="2" t="s">
        <v>133</v>
      </c>
      <c r="C48" s="2">
        <v>10</v>
      </c>
      <c r="D48" s="2">
        <v>13</v>
      </c>
      <c r="E48" s="2" t="s">
        <v>105</v>
      </c>
      <c r="F48" s="2">
        <v>1</v>
      </c>
      <c r="G48" s="2">
        <v>727.5</v>
      </c>
      <c r="H48" s="2" t="s">
        <v>50</v>
      </c>
      <c r="I48" s="2" t="s">
        <v>100</v>
      </c>
      <c r="J48" s="2" t="s">
        <v>101</v>
      </c>
      <c r="K48" s="3">
        <v>8.3000000000000004E-2</v>
      </c>
      <c r="L48" s="3">
        <v>0</v>
      </c>
      <c r="M48" s="3">
        <v>0</v>
      </c>
      <c r="N48" s="3">
        <v>0</v>
      </c>
      <c r="O48" s="2"/>
      <c r="P48" s="3"/>
      <c r="Q48" s="3">
        <v>4.0000000000000002E-4</v>
      </c>
      <c r="R48" s="3">
        <v>0</v>
      </c>
      <c r="S48" s="3">
        <f t="shared" si="0"/>
        <v>8.3400000000000002E-2</v>
      </c>
      <c r="T48" s="3">
        <f t="shared" si="1"/>
        <v>8.3400000000000002E-2</v>
      </c>
      <c r="U48" s="2"/>
    </row>
    <row r="49" spans="1:21" ht="63.75" x14ac:dyDescent="0.25">
      <c r="A49" s="2">
        <v>41</v>
      </c>
      <c r="B49" s="2" t="s">
        <v>133</v>
      </c>
      <c r="C49" s="2">
        <v>10</v>
      </c>
      <c r="D49" s="2">
        <v>14</v>
      </c>
      <c r="E49" s="2" t="s">
        <v>106</v>
      </c>
      <c r="F49" s="2">
        <v>2</v>
      </c>
      <c r="G49" s="2">
        <v>926</v>
      </c>
      <c r="H49" s="2" t="s">
        <v>50</v>
      </c>
      <c r="I49" s="2" t="s">
        <v>100</v>
      </c>
      <c r="J49" s="2" t="s">
        <v>101</v>
      </c>
      <c r="K49" s="3">
        <v>0.152</v>
      </c>
      <c r="L49" s="3">
        <v>0</v>
      </c>
      <c r="M49" s="2">
        <v>5.8199999999999997E-3</v>
      </c>
      <c r="N49" s="2">
        <v>2.274E-2</v>
      </c>
      <c r="O49" s="2"/>
      <c r="P49" s="2">
        <v>1.4599999999999999E-3</v>
      </c>
      <c r="Q49" s="2">
        <v>7.3999999999999999E-4</v>
      </c>
      <c r="R49" s="3">
        <v>0</v>
      </c>
      <c r="S49" s="3">
        <f t="shared" si="0"/>
        <v>0.16001999999999997</v>
      </c>
      <c r="T49" s="3">
        <f t="shared" si="1"/>
        <v>0.17693999999999999</v>
      </c>
      <c r="U49" s="2"/>
    </row>
    <row r="50" spans="1:21" ht="63.75" x14ac:dyDescent="0.25">
      <c r="A50" s="2">
        <v>42</v>
      </c>
      <c r="B50" s="2" t="s">
        <v>133</v>
      </c>
      <c r="C50" s="2">
        <v>10</v>
      </c>
      <c r="D50" s="2">
        <v>15</v>
      </c>
      <c r="E50" s="2" t="s">
        <v>107</v>
      </c>
      <c r="F50" s="2">
        <v>1</v>
      </c>
      <c r="G50" s="2">
        <v>864</v>
      </c>
      <c r="H50" s="2" t="s">
        <v>50</v>
      </c>
      <c r="I50" s="2" t="s">
        <v>100</v>
      </c>
      <c r="J50" s="2" t="s">
        <v>101</v>
      </c>
      <c r="K50" s="3">
        <v>6.7000000000000004E-2</v>
      </c>
      <c r="L50" s="3">
        <v>0.221</v>
      </c>
      <c r="M50" s="3">
        <v>0.156</v>
      </c>
      <c r="N50" s="3">
        <v>0.23580000000000001</v>
      </c>
      <c r="O50" s="3"/>
      <c r="P50" s="3">
        <v>1.5599999999999999E-2</v>
      </c>
      <c r="Q50" s="3">
        <v>8.0000000000000004E-4</v>
      </c>
      <c r="R50" s="3">
        <v>0</v>
      </c>
      <c r="S50" s="3">
        <f t="shared" si="0"/>
        <v>0.46040000000000009</v>
      </c>
      <c r="T50" s="3">
        <f t="shared" si="1"/>
        <v>0.54020000000000001</v>
      </c>
      <c r="U50" s="2"/>
    </row>
    <row r="51" spans="1:21" ht="63.75" x14ac:dyDescent="0.25">
      <c r="A51" s="2">
        <v>43</v>
      </c>
      <c r="B51" s="2" t="s">
        <v>133</v>
      </c>
      <c r="C51" s="2">
        <v>10</v>
      </c>
      <c r="D51" s="2">
        <v>15</v>
      </c>
      <c r="E51" s="2" t="s">
        <v>108</v>
      </c>
      <c r="F51" s="2"/>
      <c r="G51" s="2">
        <v>864</v>
      </c>
      <c r="H51" s="2" t="s">
        <v>50</v>
      </c>
      <c r="I51" s="2" t="s">
        <v>100</v>
      </c>
      <c r="J51" s="2" t="s">
        <v>101</v>
      </c>
      <c r="K51" s="3">
        <v>0</v>
      </c>
      <c r="L51" s="3">
        <v>0</v>
      </c>
      <c r="M51" s="3">
        <v>0</v>
      </c>
      <c r="N51" s="3">
        <v>0</v>
      </c>
      <c r="O51" s="3">
        <v>0.40629999999999999</v>
      </c>
      <c r="P51" s="3"/>
      <c r="Q51" s="2">
        <v>0.55518000000000001</v>
      </c>
      <c r="R51" s="3">
        <v>0.55410000000000004</v>
      </c>
      <c r="S51" s="3">
        <f t="shared" si="0"/>
        <v>0.96148</v>
      </c>
      <c r="T51" s="3">
        <f t="shared" si="1"/>
        <v>0.96148</v>
      </c>
      <c r="U51" s="2"/>
    </row>
    <row r="52" spans="1:21" ht="63.75" x14ac:dyDescent="0.25">
      <c r="A52" s="2">
        <v>44</v>
      </c>
      <c r="B52" s="2" t="s">
        <v>133</v>
      </c>
      <c r="C52" s="2">
        <v>10</v>
      </c>
      <c r="D52" s="2">
        <v>16</v>
      </c>
      <c r="E52" s="2" t="s">
        <v>109</v>
      </c>
      <c r="F52" s="2">
        <v>2</v>
      </c>
      <c r="G52" s="2">
        <v>856</v>
      </c>
      <c r="H52" s="2" t="s">
        <v>50</v>
      </c>
      <c r="I52" s="2" t="s">
        <v>100</v>
      </c>
      <c r="J52" s="2" t="s">
        <v>101</v>
      </c>
      <c r="K52" s="3">
        <v>8.7999999999999995E-2</v>
      </c>
      <c r="L52" s="3">
        <v>0</v>
      </c>
      <c r="M52" s="3">
        <v>2.0999999999999999E-3</v>
      </c>
      <c r="N52" s="3">
        <v>1.38E-2</v>
      </c>
      <c r="O52" s="3"/>
      <c r="P52" s="2">
        <v>5.2999999999999998E-4</v>
      </c>
      <c r="Q52" s="2">
        <v>4.2999999999999999E-4</v>
      </c>
      <c r="R52" s="3">
        <v>0</v>
      </c>
      <c r="S52" s="3">
        <f t="shared" si="0"/>
        <v>9.1060000000000002E-2</v>
      </c>
      <c r="T52" s="3">
        <f t="shared" si="1"/>
        <v>0.10276</v>
      </c>
      <c r="U52" s="2"/>
    </row>
    <row r="53" spans="1:21" ht="63.75" x14ac:dyDescent="0.25">
      <c r="A53" s="2">
        <v>45</v>
      </c>
      <c r="B53" s="2" t="s">
        <v>133</v>
      </c>
      <c r="C53" s="2">
        <v>2</v>
      </c>
      <c r="D53" s="2" t="s">
        <v>111</v>
      </c>
      <c r="E53" s="2" t="s">
        <v>110</v>
      </c>
      <c r="F53" s="2">
        <v>4</v>
      </c>
      <c r="G53" s="2">
        <v>3817.9</v>
      </c>
      <c r="H53" s="2" t="s">
        <v>50</v>
      </c>
      <c r="I53" s="2" t="s">
        <v>100</v>
      </c>
      <c r="J53" s="2" t="s">
        <v>101</v>
      </c>
      <c r="K53" s="3">
        <v>0.23599999999999999</v>
      </c>
      <c r="L53" s="3">
        <v>0</v>
      </c>
      <c r="M53" s="3">
        <v>4.5900000000000003E-2</v>
      </c>
      <c r="N53" s="3">
        <v>0.20549999999999999</v>
      </c>
      <c r="O53" s="3"/>
      <c r="P53" s="3">
        <v>1.61E-2</v>
      </c>
      <c r="Q53" s="2">
        <v>1.15E-3</v>
      </c>
      <c r="R53" s="3">
        <v>0</v>
      </c>
      <c r="S53" s="3">
        <f t="shared" si="0"/>
        <v>0.29914999999999997</v>
      </c>
      <c r="T53" s="3">
        <f t="shared" si="1"/>
        <v>0.45874999999999999</v>
      </c>
      <c r="U53" s="2">
        <v>158</v>
      </c>
    </row>
    <row r="54" spans="1:21" ht="63.75" x14ac:dyDescent="0.25">
      <c r="A54" s="2">
        <v>46</v>
      </c>
      <c r="B54" s="2" t="s">
        <v>133</v>
      </c>
      <c r="C54" s="2">
        <v>3</v>
      </c>
      <c r="D54" s="2" t="s">
        <v>111</v>
      </c>
      <c r="E54" s="2" t="s">
        <v>110</v>
      </c>
      <c r="F54" s="2">
        <v>4</v>
      </c>
      <c r="G54" s="2">
        <v>3850.5</v>
      </c>
      <c r="H54" s="2" t="s">
        <v>50</v>
      </c>
      <c r="I54" s="2" t="s">
        <v>100</v>
      </c>
      <c r="J54" s="2" t="s">
        <v>101</v>
      </c>
      <c r="K54" s="3">
        <v>0.23599999999999999</v>
      </c>
      <c r="L54" s="3">
        <v>0</v>
      </c>
      <c r="M54" s="3">
        <v>4.6199999999999998E-2</v>
      </c>
      <c r="N54" s="3">
        <v>0.20549999999999999</v>
      </c>
      <c r="O54" s="2"/>
      <c r="P54" s="3">
        <v>1.6199999999999999E-2</v>
      </c>
      <c r="Q54" s="2">
        <v>1.15E-3</v>
      </c>
      <c r="R54" s="3">
        <v>0</v>
      </c>
      <c r="S54" s="3">
        <f t="shared" si="0"/>
        <v>0.29954999999999998</v>
      </c>
      <c r="T54" s="3">
        <f t="shared" si="1"/>
        <v>0.45884999999999998</v>
      </c>
      <c r="U54" s="2">
        <v>160</v>
      </c>
    </row>
    <row r="55" spans="1:21" ht="63.75" x14ac:dyDescent="0.25">
      <c r="A55" s="2">
        <v>47</v>
      </c>
      <c r="B55" s="2" t="s">
        <v>133</v>
      </c>
      <c r="C55" s="2">
        <v>4</v>
      </c>
      <c r="D55" s="2" t="s">
        <v>111</v>
      </c>
      <c r="E55" s="2" t="s">
        <v>110</v>
      </c>
      <c r="F55" s="2">
        <v>4</v>
      </c>
      <c r="G55" s="2">
        <v>3802.9</v>
      </c>
      <c r="H55" s="2" t="s">
        <v>50</v>
      </c>
      <c r="I55" s="2" t="s">
        <v>100</v>
      </c>
      <c r="J55" s="2" t="s">
        <v>101</v>
      </c>
      <c r="K55" s="3">
        <v>0.23599999999999999</v>
      </c>
      <c r="L55" s="3">
        <v>0</v>
      </c>
      <c r="M55" s="3">
        <v>4.6199999999999998E-2</v>
      </c>
      <c r="N55" s="3">
        <v>0.20549999999999999</v>
      </c>
      <c r="O55" s="3"/>
      <c r="P55" s="3">
        <v>1.6199999999999999E-2</v>
      </c>
      <c r="Q55" s="2">
        <v>1.15E-3</v>
      </c>
      <c r="R55" s="3">
        <v>0</v>
      </c>
      <c r="S55" s="3">
        <f t="shared" si="0"/>
        <v>0.29954999999999998</v>
      </c>
      <c r="T55" s="3">
        <f t="shared" si="1"/>
        <v>0.45884999999999998</v>
      </c>
      <c r="U55" s="2">
        <v>140</v>
      </c>
    </row>
    <row r="56" spans="1:21" ht="63.75" x14ac:dyDescent="0.25">
      <c r="A56" s="2">
        <v>48</v>
      </c>
      <c r="B56" s="2" t="s">
        <v>133</v>
      </c>
      <c r="C56" s="2">
        <v>7</v>
      </c>
      <c r="D56" s="2" t="s">
        <v>111</v>
      </c>
      <c r="E56" s="2" t="s">
        <v>110</v>
      </c>
      <c r="F56" s="2">
        <v>4</v>
      </c>
      <c r="G56" s="2">
        <v>3852.7</v>
      </c>
      <c r="H56" s="2" t="s">
        <v>50</v>
      </c>
      <c r="I56" s="2" t="s">
        <v>100</v>
      </c>
      <c r="J56" s="2" t="s">
        <v>101</v>
      </c>
      <c r="K56" s="3">
        <v>0.23599999999999999</v>
      </c>
      <c r="L56" s="3">
        <v>0</v>
      </c>
      <c r="M56" s="3">
        <v>4.6199999999999998E-2</v>
      </c>
      <c r="N56" s="3">
        <v>0.20549999999999999</v>
      </c>
      <c r="O56" s="2"/>
      <c r="P56" s="3">
        <v>1.6199999999999999E-2</v>
      </c>
      <c r="Q56" s="2">
        <v>1.15E-3</v>
      </c>
      <c r="R56" s="3">
        <v>0</v>
      </c>
      <c r="S56" s="3">
        <f t="shared" si="0"/>
        <v>0.29954999999999998</v>
      </c>
      <c r="T56" s="3">
        <f t="shared" si="1"/>
        <v>0.45884999999999998</v>
      </c>
      <c r="U56" s="2">
        <v>141</v>
      </c>
    </row>
    <row r="57" spans="1:21" ht="63.75" x14ac:dyDescent="0.25">
      <c r="A57" s="2">
        <v>49</v>
      </c>
      <c r="B57" s="2" t="s">
        <v>133</v>
      </c>
      <c r="C57" s="2">
        <v>10</v>
      </c>
      <c r="D57" s="2">
        <v>17</v>
      </c>
      <c r="E57" s="2" t="s">
        <v>112</v>
      </c>
      <c r="F57" s="2">
        <v>1</v>
      </c>
      <c r="G57" s="2">
        <v>83</v>
      </c>
      <c r="H57" s="2" t="s">
        <v>50</v>
      </c>
      <c r="I57" s="2" t="s">
        <v>100</v>
      </c>
      <c r="J57" s="2" t="s">
        <v>101</v>
      </c>
      <c r="K57" s="3">
        <v>0.01</v>
      </c>
      <c r="L57" s="3">
        <v>0</v>
      </c>
      <c r="M57" s="3">
        <v>1.6800000000000001E-3</v>
      </c>
      <c r="N57" s="3">
        <v>2.214E-2</v>
      </c>
      <c r="O57" s="3"/>
      <c r="P57" s="2">
        <v>4.2000000000000002E-4</v>
      </c>
      <c r="Q57" s="2">
        <v>5.0000000000000002E-5</v>
      </c>
      <c r="R57" s="3">
        <v>0</v>
      </c>
      <c r="S57" s="3">
        <f t="shared" si="0"/>
        <v>1.2149999999999999E-2</v>
      </c>
      <c r="T57" s="3">
        <f t="shared" si="1"/>
        <v>3.261E-2</v>
      </c>
      <c r="U57" s="2"/>
    </row>
    <row r="58" spans="1:21" ht="63.75" x14ac:dyDescent="0.25">
      <c r="A58" s="2">
        <v>50</v>
      </c>
      <c r="B58" s="2" t="s">
        <v>133</v>
      </c>
      <c r="C58" s="2">
        <v>9</v>
      </c>
      <c r="D58" s="2" t="s">
        <v>111</v>
      </c>
      <c r="E58" s="2" t="s">
        <v>110</v>
      </c>
      <c r="F58" s="2">
        <v>5</v>
      </c>
      <c r="G58" s="2">
        <v>3643</v>
      </c>
      <c r="H58" s="2" t="s">
        <v>50</v>
      </c>
      <c r="I58" s="2" t="s">
        <v>100</v>
      </c>
      <c r="J58" s="2" t="s">
        <v>101</v>
      </c>
      <c r="K58" s="3">
        <v>0.25173000000000001</v>
      </c>
      <c r="L58" s="3">
        <v>0</v>
      </c>
      <c r="M58" s="3">
        <v>6.0600000000000001E-2</v>
      </c>
      <c r="N58" s="3">
        <v>0.25535999999999998</v>
      </c>
      <c r="O58" s="3"/>
      <c r="P58" s="3">
        <v>2.121E-2</v>
      </c>
      <c r="Q58" s="2">
        <v>3.6000000000000002E-4</v>
      </c>
      <c r="R58" s="3">
        <v>0</v>
      </c>
      <c r="S58" s="3">
        <f t="shared" si="0"/>
        <v>0.33390000000000003</v>
      </c>
      <c r="T58" s="3">
        <f t="shared" si="1"/>
        <v>0.52866000000000002</v>
      </c>
      <c r="U58" s="2">
        <v>172</v>
      </c>
    </row>
    <row r="59" spans="1:21" ht="63.75" x14ac:dyDescent="0.25">
      <c r="A59" s="2">
        <v>51</v>
      </c>
      <c r="B59" s="2" t="s">
        <v>133</v>
      </c>
      <c r="C59" s="2">
        <v>10</v>
      </c>
      <c r="D59" s="2">
        <v>18</v>
      </c>
      <c r="E59" s="2" t="s">
        <v>113</v>
      </c>
      <c r="F59" s="2">
        <v>1</v>
      </c>
      <c r="G59" s="2">
        <v>570.6</v>
      </c>
      <c r="H59" s="2" t="s">
        <v>50</v>
      </c>
      <c r="I59" s="2" t="s">
        <v>100</v>
      </c>
      <c r="J59" s="2" t="s">
        <v>101</v>
      </c>
      <c r="K59" s="3">
        <v>5.2999999999999999E-2</v>
      </c>
      <c r="L59" s="3">
        <v>0</v>
      </c>
      <c r="M59" s="3">
        <v>1.8000000000000001E-4</v>
      </c>
      <c r="N59" s="3">
        <v>4.7999999999999996E-3</v>
      </c>
      <c r="O59" s="3"/>
      <c r="P59" s="2">
        <v>5.0000000000000002E-5</v>
      </c>
      <c r="Q59" s="3">
        <v>5.0000000000000001E-4</v>
      </c>
      <c r="R59" s="3">
        <v>0</v>
      </c>
      <c r="S59" s="3">
        <f t="shared" si="0"/>
        <v>5.373E-2</v>
      </c>
      <c r="T59" s="3">
        <f t="shared" si="1"/>
        <v>5.8349999999999999E-2</v>
      </c>
      <c r="U59" s="2"/>
    </row>
    <row r="60" spans="1:21" ht="63.75" x14ac:dyDescent="0.25">
      <c r="A60" s="2">
        <v>52</v>
      </c>
      <c r="B60" s="2" t="s">
        <v>133</v>
      </c>
      <c r="C60" s="2">
        <v>10</v>
      </c>
      <c r="D60" s="2">
        <v>28</v>
      </c>
      <c r="E60" s="2" t="s">
        <v>114</v>
      </c>
      <c r="F60" s="2">
        <v>1</v>
      </c>
      <c r="G60" s="2">
        <v>87.7</v>
      </c>
      <c r="H60" s="2" t="s">
        <v>50</v>
      </c>
      <c r="I60" s="2" t="s">
        <v>100</v>
      </c>
      <c r="J60" s="2" t="s">
        <v>101</v>
      </c>
      <c r="K60" s="3">
        <v>1.55E-2</v>
      </c>
      <c r="L60" s="3">
        <v>9.0999999999999998E-2</v>
      </c>
      <c r="M60" s="3">
        <v>0</v>
      </c>
      <c r="N60" s="3">
        <v>0</v>
      </c>
      <c r="O60" s="2"/>
      <c r="P60" s="2"/>
      <c r="Q60" s="2">
        <v>3.4000000000000002E-4</v>
      </c>
      <c r="R60" s="3">
        <v>0</v>
      </c>
      <c r="S60" s="3">
        <f t="shared" si="0"/>
        <v>0.10683999999999999</v>
      </c>
      <c r="T60" s="3">
        <f t="shared" si="1"/>
        <v>0.10683999999999999</v>
      </c>
      <c r="U60" s="2"/>
    </row>
    <row r="61" spans="1:21" ht="63.75" x14ac:dyDescent="0.25">
      <c r="A61" s="2">
        <v>53</v>
      </c>
      <c r="B61" s="2" t="s">
        <v>133</v>
      </c>
      <c r="C61" s="2">
        <v>10</v>
      </c>
      <c r="D61" s="2">
        <v>35</v>
      </c>
      <c r="E61" s="2" t="s">
        <v>47</v>
      </c>
      <c r="F61" s="2">
        <v>1</v>
      </c>
      <c r="G61" s="2">
        <v>1619.4</v>
      </c>
      <c r="H61" s="2" t="s">
        <v>50</v>
      </c>
      <c r="I61" s="2" t="s">
        <v>100</v>
      </c>
      <c r="J61" s="2" t="s">
        <v>101</v>
      </c>
      <c r="K61" s="3">
        <v>0.14299999999999999</v>
      </c>
      <c r="L61" s="3">
        <v>0</v>
      </c>
      <c r="M61" s="3">
        <v>1.26E-2</v>
      </c>
      <c r="N61" s="2">
        <v>7.2840000000000002E-2</v>
      </c>
      <c r="O61" s="2"/>
      <c r="P61" s="2">
        <v>3.16E-3</v>
      </c>
      <c r="Q61" s="3">
        <v>6.9999999999999999E-4</v>
      </c>
      <c r="R61" s="3">
        <v>0</v>
      </c>
      <c r="S61" s="3">
        <f t="shared" si="0"/>
        <v>0.15945999999999999</v>
      </c>
      <c r="T61" s="3">
        <f t="shared" si="1"/>
        <v>0.21969999999999998</v>
      </c>
      <c r="U61" s="2"/>
    </row>
    <row r="62" spans="1:21" ht="63.75" x14ac:dyDescent="0.25">
      <c r="A62" s="2">
        <v>54</v>
      </c>
      <c r="B62" s="2" t="s">
        <v>133</v>
      </c>
      <c r="C62" s="2">
        <v>10</v>
      </c>
      <c r="D62" s="2">
        <v>26</v>
      </c>
      <c r="E62" s="2" t="s">
        <v>115</v>
      </c>
      <c r="F62" s="2">
        <v>1</v>
      </c>
      <c r="G62" s="2">
        <v>48.4</v>
      </c>
      <c r="H62" s="2" t="s">
        <v>50</v>
      </c>
      <c r="I62" s="2" t="s">
        <v>100</v>
      </c>
      <c r="J62" s="2" t="s">
        <v>101</v>
      </c>
      <c r="K62" s="3">
        <v>8.9999999999999993E-3</v>
      </c>
      <c r="L62" s="3">
        <v>9.1999999999999998E-2</v>
      </c>
      <c r="M62" s="3">
        <v>2.4599999999999999E-3</v>
      </c>
      <c r="N62" s="3">
        <v>2.2620000000000001E-2</v>
      </c>
      <c r="O62" s="3"/>
      <c r="P62" s="2">
        <v>6.2E-4</v>
      </c>
      <c r="Q62" s="2">
        <v>2.7999999999999998E-4</v>
      </c>
      <c r="R62" s="3">
        <v>0</v>
      </c>
      <c r="S62" s="3">
        <f t="shared" si="0"/>
        <v>0.10435999999999999</v>
      </c>
      <c r="T62" s="3">
        <f t="shared" si="1"/>
        <v>0.12451999999999999</v>
      </c>
      <c r="U62" s="2"/>
    </row>
    <row r="63" spans="1:21" ht="63.75" x14ac:dyDescent="0.25">
      <c r="A63" s="2">
        <v>55</v>
      </c>
      <c r="B63" s="2" t="s">
        <v>133</v>
      </c>
      <c r="C63" s="2">
        <v>1</v>
      </c>
      <c r="D63" s="2"/>
      <c r="E63" s="2" t="s">
        <v>116</v>
      </c>
      <c r="F63" s="2">
        <v>5</v>
      </c>
      <c r="G63" s="2">
        <v>4814.5</v>
      </c>
      <c r="H63" s="2" t="s">
        <v>50</v>
      </c>
      <c r="I63" s="2" t="s">
        <v>100</v>
      </c>
      <c r="J63" s="2" t="s">
        <v>101</v>
      </c>
      <c r="K63" s="3">
        <v>0.28199999999999997</v>
      </c>
      <c r="L63" s="3">
        <v>0</v>
      </c>
      <c r="M63" s="2">
        <v>7.6499999999999999E-2</v>
      </c>
      <c r="N63" s="2">
        <v>0.19964999999999999</v>
      </c>
      <c r="O63" s="2"/>
      <c r="P63" s="2">
        <v>2.6780000000000002E-2</v>
      </c>
      <c r="Q63" s="2">
        <v>1.3799999999999999E-3</v>
      </c>
      <c r="R63" s="3">
        <v>0</v>
      </c>
      <c r="S63" s="3">
        <f t="shared" si="0"/>
        <v>0.38666</v>
      </c>
      <c r="T63" s="3">
        <f t="shared" si="1"/>
        <v>0.50980999999999999</v>
      </c>
      <c r="U63" s="2">
        <v>200</v>
      </c>
    </row>
    <row r="64" spans="1:21" ht="63.75" x14ac:dyDescent="0.25">
      <c r="A64" s="2">
        <v>56</v>
      </c>
      <c r="B64" s="2" t="s">
        <v>133</v>
      </c>
      <c r="C64" s="2">
        <v>10</v>
      </c>
      <c r="D64" s="2">
        <v>30</v>
      </c>
      <c r="E64" s="2" t="s">
        <v>47</v>
      </c>
      <c r="F64" s="2">
        <v>2</v>
      </c>
      <c r="G64" s="2">
        <v>397.2</v>
      </c>
      <c r="H64" s="2" t="s">
        <v>50</v>
      </c>
      <c r="I64" s="2" t="s">
        <v>100</v>
      </c>
      <c r="J64" s="2" t="s">
        <v>101</v>
      </c>
      <c r="K64" s="3">
        <v>5.7000000000000002E-2</v>
      </c>
      <c r="L64" s="3">
        <v>0</v>
      </c>
      <c r="M64" s="2">
        <v>6.5399999999999998E-3</v>
      </c>
      <c r="N64" s="2">
        <v>4.9259999999999998E-2</v>
      </c>
      <c r="O64" s="2"/>
      <c r="P64" s="2">
        <v>1.64E-3</v>
      </c>
      <c r="Q64" s="2">
        <v>3.8000000000000002E-4</v>
      </c>
      <c r="R64" s="3">
        <v>0</v>
      </c>
      <c r="S64" s="3">
        <f t="shared" si="0"/>
        <v>6.5560000000000007E-2</v>
      </c>
      <c r="T64" s="3">
        <f t="shared" si="1"/>
        <v>0.10828</v>
      </c>
      <c r="U64" s="2"/>
    </row>
    <row r="65" spans="1:21" ht="63.75" x14ac:dyDescent="0.25">
      <c r="A65" s="2">
        <v>57</v>
      </c>
      <c r="B65" s="2" t="s">
        <v>133</v>
      </c>
      <c r="C65" s="2">
        <v>10</v>
      </c>
      <c r="D65" s="2">
        <v>32</v>
      </c>
      <c r="E65" s="2" t="s">
        <v>117</v>
      </c>
      <c r="F65" s="2">
        <v>1</v>
      </c>
      <c r="G65" s="2">
        <v>129.9</v>
      </c>
      <c r="H65" s="2" t="s">
        <v>50</v>
      </c>
      <c r="I65" s="2" t="s">
        <v>100</v>
      </c>
      <c r="J65" s="2" t="s">
        <v>101</v>
      </c>
      <c r="K65" s="3">
        <v>2.3E-2</v>
      </c>
      <c r="L65" s="3">
        <v>9.0999999999999998E-2</v>
      </c>
      <c r="M65" s="3">
        <v>0</v>
      </c>
      <c r="N65" s="3">
        <v>0</v>
      </c>
      <c r="O65" s="2"/>
      <c r="P65" s="2"/>
      <c r="Q65" s="3">
        <v>4.0000000000000002E-4</v>
      </c>
      <c r="R65" s="3">
        <v>0</v>
      </c>
      <c r="S65" s="3">
        <f t="shared" si="0"/>
        <v>0.11439999999999999</v>
      </c>
      <c r="T65" s="3">
        <f t="shared" si="1"/>
        <v>0.11439999999999999</v>
      </c>
      <c r="U65" s="2"/>
    </row>
    <row r="66" spans="1:21" ht="63.75" x14ac:dyDescent="0.25">
      <c r="A66" s="2">
        <v>58</v>
      </c>
      <c r="B66" s="2" t="s">
        <v>133</v>
      </c>
      <c r="C66" s="2" t="s">
        <v>119</v>
      </c>
      <c r="D66" s="2"/>
      <c r="E66" s="2" t="s">
        <v>118</v>
      </c>
      <c r="F66" s="2">
        <v>2</v>
      </c>
      <c r="G66" s="2">
        <v>846.3</v>
      </c>
      <c r="H66" s="2" t="s">
        <v>50</v>
      </c>
      <c r="I66" s="2" t="s">
        <v>100</v>
      </c>
      <c r="J66" s="2" t="s">
        <v>101</v>
      </c>
      <c r="K66" s="3">
        <v>0.10299999999999999</v>
      </c>
      <c r="L66" s="3">
        <v>0</v>
      </c>
      <c r="M66" s="2">
        <v>3.7560000000000003E-2</v>
      </c>
      <c r="N66" s="3">
        <v>0.1026</v>
      </c>
      <c r="O66" s="2"/>
      <c r="P66" s="2">
        <v>1.142E-2</v>
      </c>
      <c r="Q66" s="3">
        <v>4.0000000000000002E-4</v>
      </c>
      <c r="R66" s="3">
        <v>0</v>
      </c>
      <c r="S66" s="3">
        <f t="shared" si="0"/>
        <v>0.15238000000000002</v>
      </c>
      <c r="T66" s="3">
        <f t="shared" si="1"/>
        <v>0.21742</v>
      </c>
      <c r="U66" s="2"/>
    </row>
    <row r="67" spans="1:21" ht="63.75" x14ac:dyDescent="0.25">
      <c r="A67" s="2">
        <v>59</v>
      </c>
      <c r="B67" s="2" t="s">
        <v>133</v>
      </c>
      <c r="C67" s="2">
        <v>13</v>
      </c>
      <c r="D67" s="2" t="s">
        <v>111</v>
      </c>
      <c r="E67" s="2" t="s">
        <v>110</v>
      </c>
      <c r="F67" s="2">
        <v>5</v>
      </c>
      <c r="G67" s="2">
        <v>3588.2</v>
      </c>
      <c r="H67" s="2" t="s">
        <v>50</v>
      </c>
      <c r="I67" s="2" t="s">
        <v>100</v>
      </c>
      <c r="J67" s="2" t="s">
        <v>101</v>
      </c>
      <c r="K67" s="3">
        <v>0.25173000000000001</v>
      </c>
      <c r="L67" s="3">
        <v>0</v>
      </c>
      <c r="M67" s="3">
        <v>6.0600000000000001E-2</v>
      </c>
      <c r="N67" s="3">
        <v>0.25535999999999998</v>
      </c>
      <c r="O67" s="3"/>
      <c r="P67" s="3">
        <v>2.121E-2</v>
      </c>
      <c r="Q67" s="2">
        <v>3.6000000000000002E-4</v>
      </c>
      <c r="R67" s="3">
        <v>0</v>
      </c>
      <c r="S67" s="3">
        <f t="shared" si="0"/>
        <v>0.33390000000000003</v>
      </c>
      <c r="T67" s="3">
        <f t="shared" si="1"/>
        <v>0.52866000000000002</v>
      </c>
      <c r="U67" s="2">
        <v>146</v>
      </c>
    </row>
    <row r="68" spans="1:21" ht="63.75" x14ac:dyDescent="0.25">
      <c r="A68" s="2">
        <v>60</v>
      </c>
      <c r="B68" s="2" t="s">
        <v>133</v>
      </c>
      <c r="C68" s="2">
        <v>11</v>
      </c>
      <c r="D68" s="2" t="s">
        <v>111</v>
      </c>
      <c r="E68" s="2" t="s">
        <v>120</v>
      </c>
      <c r="F68" s="2">
        <v>2</v>
      </c>
      <c r="G68" s="2">
        <v>38.200000000000003</v>
      </c>
      <c r="H68" s="2" t="s">
        <v>50</v>
      </c>
      <c r="I68" s="2" t="s">
        <v>100</v>
      </c>
      <c r="J68" s="2" t="s">
        <v>101</v>
      </c>
      <c r="K68" s="3">
        <v>3.4000000000000002E-2</v>
      </c>
      <c r="L68" s="3">
        <v>0</v>
      </c>
      <c r="M68" s="3">
        <v>4.4999999999999997E-3</v>
      </c>
      <c r="N68" s="2">
        <v>4.9979999999999997E-2</v>
      </c>
      <c r="O68" s="2"/>
      <c r="P68" s="3">
        <v>1.6000000000000001E-3</v>
      </c>
      <c r="Q68" s="2">
        <v>1.6000000000000001E-4</v>
      </c>
      <c r="R68" s="3">
        <v>0</v>
      </c>
      <c r="S68" s="3">
        <f t="shared" si="0"/>
        <v>4.0259999999999997E-2</v>
      </c>
      <c r="T68" s="3">
        <f t="shared" si="1"/>
        <v>8.5739999999999997E-2</v>
      </c>
      <c r="U68" s="2">
        <v>17</v>
      </c>
    </row>
    <row r="69" spans="1:21" ht="63.75" x14ac:dyDescent="0.25">
      <c r="A69" s="2">
        <v>61</v>
      </c>
      <c r="B69" s="2" t="s">
        <v>134</v>
      </c>
      <c r="C69" s="2" t="s">
        <v>122</v>
      </c>
      <c r="D69" s="2"/>
      <c r="E69" s="2" t="s">
        <v>121</v>
      </c>
      <c r="F69" s="2">
        <v>1</v>
      </c>
      <c r="G69" s="2">
        <v>939.4</v>
      </c>
      <c r="H69" s="2" t="s">
        <v>50</v>
      </c>
      <c r="I69" s="2" t="s">
        <v>100</v>
      </c>
      <c r="J69" s="2" t="s">
        <v>101</v>
      </c>
      <c r="K69" s="3">
        <v>0.1144</v>
      </c>
      <c r="L69" s="3">
        <v>0</v>
      </c>
      <c r="M69" s="3">
        <v>0</v>
      </c>
      <c r="N69" s="3">
        <v>0</v>
      </c>
      <c r="O69" s="2"/>
      <c r="P69" s="2"/>
      <c r="Q69" s="2">
        <v>1.14E-3</v>
      </c>
      <c r="R69" s="3">
        <v>8.0000000000000007E-5</v>
      </c>
      <c r="S69" s="3">
        <f t="shared" si="0"/>
        <v>0.11554</v>
      </c>
      <c r="T69" s="3">
        <f t="shared" si="1"/>
        <v>0.11554</v>
      </c>
      <c r="U69" s="2"/>
    </row>
    <row r="70" spans="1:21" ht="63.75" x14ac:dyDescent="0.25">
      <c r="A70" s="2">
        <v>62</v>
      </c>
      <c r="B70" s="2" t="s">
        <v>134</v>
      </c>
      <c r="C70" s="2" t="s">
        <v>124</v>
      </c>
      <c r="D70" s="2"/>
      <c r="E70" s="2" t="s">
        <v>123</v>
      </c>
      <c r="F70" s="8">
        <v>3</v>
      </c>
      <c r="G70" s="8">
        <v>4168</v>
      </c>
      <c r="H70" s="2" t="s">
        <v>50</v>
      </c>
      <c r="I70" s="2" t="s">
        <v>100</v>
      </c>
      <c r="J70" s="2" t="s">
        <v>101</v>
      </c>
      <c r="K70" s="2">
        <v>0.28827000000000003</v>
      </c>
      <c r="L70" s="3">
        <v>0</v>
      </c>
      <c r="M70" s="7">
        <v>4.4999999999999997E-3</v>
      </c>
      <c r="N70" s="7">
        <v>7.1999999999999995E-2</v>
      </c>
      <c r="O70" s="7"/>
      <c r="P70" s="7">
        <v>4.4999999999999997E-3</v>
      </c>
      <c r="Q70" s="8">
        <v>1.47E-3</v>
      </c>
      <c r="R70" s="3">
        <v>0</v>
      </c>
      <c r="S70" s="3">
        <f t="shared" si="0"/>
        <v>0.29874000000000006</v>
      </c>
      <c r="T70" s="3">
        <f t="shared" si="1"/>
        <v>0.36624000000000007</v>
      </c>
      <c r="U70" s="2"/>
    </row>
    <row r="71" spans="1:21" ht="63.75" x14ac:dyDescent="0.25">
      <c r="A71" s="2">
        <v>63</v>
      </c>
      <c r="B71" s="2" t="s">
        <v>134</v>
      </c>
      <c r="C71" s="2" t="s">
        <v>122</v>
      </c>
      <c r="D71" s="2"/>
      <c r="E71" s="2" t="s">
        <v>125</v>
      </c>
      <c r="F71" s="8">
        <v>1</v>
      </c>
      <c r="G71" s="2">
        <v>939.4</v>
      </c>
      <c r="H71" s="2" t="s">
        <v>50</v>
      </c>
      <c r="I71" s="2" t="s">
        <v>100</v>
      </c>
      <c r="J71" s="2" t="s">
        <v>101</v>
      </c>
      <c r="K71" s="3">
        <v>0.1144</v>
      </c>
      <c r="L71" s="3">
        <v>0</v>
      </c>
      <c r="M71" s="3">
        <v>0</v>
      </c>
      <c r="N71" s="3">
        <v>0</v>
      </c>
      <c r="O71" s="7"/>
      <c r="P71" s="7"/>
      <c r="Q71" s="7">
        <v>6.4099999999999999E-3</v>
      </c>
      <c r="R71" s="3">
        <v>9.0000000000000006E-5</v>
      </c>
      <c r="S71" s="3">
        <f t="shared" si="0"/>
        <v>0.12081</v>
      </c>
      <c r="T71" s="3">
        <f t="shared" si="1"/>
        <v>0.12081</v>
      </c>
      <c r="U71" s="2"/>
    </row>
    <row r="72" spans="1:21" ht="63.75" x14ac:dyDescent="0.25">
      <c r="A72" s="2">
        <v>64</v>
      </c>
      <c r="B72" s="2" t="s">
        <v>134</v>
      </c>
      <c r="C72" s="2" t="s">
        <v>122</v>
      </c>
      <c r="D72" s="2"/>
      <c r="E72" s="2" t="s">
        <v>126</v>
      </c>
      <c r="F72" s="8">
        <v>1</v>
      </c>
      <c r="G72" s="2">
        <v>939.4</v>
      </c>
      <c r="H72" s="2" t="s">
        <v>50</v>
      </c>
      <c r="I72" s="2" t="s">
        <v>100</v>
      </c>
      <c r="J72" s="2" t="s">
        <v>101</v>
      </c>
      <c r="K72" s="3">
        <v>0.1144</v>
      </c>
      <c r="L72" s="3">
        <v>0</v>
      </c>
      <c r="M72" s="3">
        <v>0</v>
      </c>
      <c r="N72" s="3">
        <v>0</v>
      </c>
      <c r="O72" s="7"/>
      <c r="P72" s="7"/>
      <c r="Q72" s="8">
        <v>4.5300000000000002E-3</v>
      </c>
      <c r="R72" s="3">
        <v>3.47E-3</v>
      </c>
      <c r="S72" s="3">
        <f t="shared" si="0"/>
        <v>0.11893000000000001</v>
      </c>
      <c r="T72" s="3">
        <f t="shared" si="1"/>
        <v>0.11893000000000001</v>
      </c>
      <c r="U72" s="2"/>
    </row>
    <row r="73" spans="1:21" ht="63.75" x14ac:dyDescent="0.25">
      <c r="A73" s="2">
        <v>65</v>
      </c>
      <c r="B73" s="2" t="s">
        <v>134</v>
      </c>
      <c r="C73" s="2" t="s">
        <v>122</v>
      </c>
      <c r="D73" s="2"/>
      <c r="E73" s="2" t="s">
        <v>127</v>
      </c>
      <c r="F73" s="2">
        <v>1</v>
      </c>
      <c r="G73" s="2">
        <v>939.4</v>
      </c>
      <c r="H73" s="2" t="s">
        <v>50</v>
      </c>
      <c r="I73" s="2" t="s">
        <v>100</v>
      </c>
      <c r="J73" s="2" t="s">
        <v>101</v>
      </c>
      <c r="K73" s="3">
        <v>0.1144</v>
      </c>
      <c r="L73" s="3">
        <v>0</v>
      </c>
      <c r="M73" s="3">
        <v>0</v>
      </c>
      <c r="N73" s="3">
        <v>0</v>
      </c>
      <c r="O73" s="7"/>
      <c r="P73" s="7"/>
      <c r="Q73" s="8">
        <v>4.5700000000000003E-3</v>
      </c>
      <c r="R73" s="3">
        <v>3.5100000000000001E-3</v>
      </c>
      <c r="S73" s="3">
        <f t="shared" si="0"/>
        <v>0.11897000000000001</v>
      </c>
      <c r="T73" s="3">
        <f t="shared" si="1"/>
        <v>0.11897000000000001</v>
      </c>
      <c r="U73" s="2"/>
    </row>
    <row r="74" spans="1:21" ht="51" x14ac:dyDescent="0.25">
      <c r="A74" s="2">
        <v>66</v>
      </c>
      <c r="B74" s="2" t="s">
        <v>128</v>
      </c>
      <c r="C74" s="2">
        <v>3</v>
      </c>
      <c r="D74" s="2" t="s">
        <v>78</v>
      </c>
      <c r="E74" s="2" t="s">
        <v>139</v>
      </c>
      <c r="F74" s="2">
        <v>2</v>
      </c>
      <c r="G74" s="2"/>
      <c r="H74" s="2" t="s">
        <v>50</v>
      </c>
      <c r="I74" s="2" t="s">
        <v>129</v>
      </c>
      <c r="J74" s="2" t="s">
        <v>101</v>
      </c>
      <c r="K74" s="19">
        <v>4.3600000000000002E-3</v>
      </c>
      <c r="L74" s="3">
        <v>0</v>
      </c>
      <c r="M74" s="3">
        <v>0</v>
      </c>
      <c r="N74" s="19">
        <v>0</v>
      </c>
      <c r="O74" s="3"/>
      <c r="P74" s="2"/>
      <c r="Q74" s="3"/>
      <c r="R74" s="3">
        <v>1.49E-3</v>
      </c>
      <c r="S74" s="3">
        <f>K74+L74+M74</f>
        <v>4.3600000000000002E-3</v>
      </c>
      <c r="T74" s="3">
        <f>K74+L74+N74</f>
        <v>4.3600000000000002E-3</v>
      </c>
      <c r="U74" s="12"/>
    </row>
    <row r="75" spans="1:21" ht="51.75" thickBot="1" x14ac:dyDescent="0.3">
      <c r="A75" s="2">
        <v>67</v>
      </c>
      <c r="B75" s="2" t="s">
        <v>128</v>
      </c>
      <c r="C75" s="2">
        <v>1</v>
      </c>
      <c r="D75" s="2" t="s">
        <v>78</v>
      </c>
      <c r="E75" s="2" t="s">
        <v>139</v>
      </c>
      <c r="F75" s="2">
        <v>1</v>
      </c>
      <c r="G75" s="2"/>
      <c r="H75" s="2" t="s">
        <v>50</v>
      </c>
      <c r="I75" s="10" t="s">
        <v>129</v>
      </c>
      <c r="J75" s="10" t="s">
        <v>101</v>
      </c>
      <c r="K75" s="19">
        <v>1.1270000000000001E-2</v>
      </c>
      <c r="L75" s="3">
        <v>0</v>
      </c>
      <c r="M75" s="3">
        <v>2.2000000000000001E-3</v>
      </c>
      <c r="N75" s="19">
        <v>4.0000000000000001E-3</v>
      </c>
      <c r="O75" s="3"/>
      <c r="P75" s="2"/>
      <c r="Q75" s="3"/>
      <c r="R75" s="3">
        <v>8.1899999999999994E-3</v>
      </c>
      <c r="S75" s="3">
        <f>K75+L75+M75</f>
        <v>1.3470000000000001E-2</v>
      </c>
      <c r="T75" s="3">
        <f>K75+L75+N75</f>
        <v>1.5270000000000001E-2</v>
      </c>
      <c r="U75" s="12"/>
    </row>
    <row r="76" spans="1:21" ht="15.75" thickBot="1" x14ac:dyDescent="0.3">
      <c r="A76" s="11"/>
      <c r="B76" s="11"/>
      <c r="C76" s="11"/>
      <c r="D76" s="11"/>
      <c r="E76" s="11"/>
      <c r="F76" s="11"/>
      <c r="G76" s="11"/>
      <c r="H76" s="11"/>
      <c r="I76" s="38" t="s">
        <v>132</v>
      </c>
      <c r="J76" s="39"/>
      <c r="K76" s="15">
        <f>SUM(K9:K75)</f>
        <v>8.4094099999999994</v>
      </c>
      <c r="L76" s="15">
        <f t="shared" ref="L76:T76" si="3">SUM(L9:L75)</f>
        <v>1.1065</v>
      </c>
      <c r="M76" s="15">
        <f t="shared" si="3"/>
        <v>2.2965600000000004</v>
      </c>
      <c r="N76" s="15">
        <f t="shared" si="3"/>
        <v>8.2703099999999967</v>
      </c>
      <c r="O76" s="15">
        <f t="shared" si="3"/>
        <v>0.40629999999999999</v>
      </c>
      <c r="P76" s="15">
        <f t="shared" si="3"/>
        <v>0.39328000000000002</v>
      </c>
      <c r="Q76" s="15">
        <f t="shared" si="3"/>
        <v>0.64835000000000009</v>
      </c>
      <c r="R76" s="15">
        <f t="shared" si="3"/>
        <v>0.57093000000000005</v>
      </c>
      <c r="S76" s="15">
        <f t="shared" si="3"/>
        <v>13.260399999999999</v>
      </c>
      <c r="T76" s="16">
        <f t="shared" si="3"/>
        <v>19.23415</v>
      </c>
    </row>
    <row r="78" spans="1:21" x14ac:dyDescent="0.25">
      <c r="A78" s="17" t="s">
        <v>138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21" x14ac:dyDescent="0.25">
      <c r="A79" s="18" t="s">
        <v>140</v>
      </c>
      <c r="B79" s="18"/>
      <c r="C79" s="18"/>
      <c r="D79" s="18"/>
      <c r="E79" s="18"/>
      <c r="F79" s="18"/>
      <c r="G79" s="18"/>
      <c r="H79" s="18"/>
      <c r="I79" s="18"/>
      <c r="J79" s="17"/>
      <c r="K79" s="17"/>
      <c r="L79" s="17"/>
    </row>
  </sheetData>
  <autoFilter ref="A8:U76" xr:uid="{00000000-0009-0000-0000-000000000000}"/>
  <mergeCells count="27">
    <mergeCell ref="I4:I7"/>
    <mergeCell ref="F3:F7"/>
    <mergeCell ref="G3:G7"/>
    <mergeCell ref="I76:J76"/>
    <mergeCell ref="B3:D3"/>
    <mergeCell ref="H3:J3"/>
    <mergeCell ref="J4:J7"/>
    <mergeCell ref="B4:B7"/>
    <mergeCell ref="C4:C7"/>
    <mergeCell ref="D4:D7"/>
    <mergeCell ref="E3:E7"/>
    <mergeCell ref="A3:A7"/>
    <mergeCell ref="S3:S7"/>
    <mergeCell ref="A1:U1"/>
    <mergeCell ref="A2:U2"/>
    <mergeCell ref="O4:O6"/>
    <mergeCell ref="P4:P5"/>
    <mergeCell ref="L4:L6"/>
    <mergeCell ref="M4:M5"/>
    <mergeCell ref="N4:N5"/>
    <mergeCell ref="K4:K5"/>
    <mergeCell ref="H4:H7"/>
    <mergeCell ref="U3:U7"/>
    <mergeCell ref="T3:T7"/>
    <mergeCell ref="Q3:Q7"/>
    <mergeCell ref="R3:R7"/>
    <mergeCell ref="K3:P3"/>
  </mergeCells>
  <pageMargins left="0" right="0" top="0.39370078740157483" bottom="0.31496062992125984" header="0.31496062992125984" footer="0.11811023622047245"/>
  <pageSetup paperSize="9" scale="96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50"/>
  <sheetViews>
    <sheetView workbookViewId="0">
      <selection activeCell="K6" sqref="K1:K1048576"/>
    </sheetView>
  </sheetViews>
  <sheetFormatPr defaultRowHeight="15" x14ac:dyDescent="0.25"/>
  <cols>
    <col min="1" max="1" width="5.28515625" customWidth="1"/>
    <col min="4" max="4" width="7" customWidth="1"/>
    <col min="6" max="6" width="6.42578125" customWidth="1"/>
  </cols>
  <sheetData>
    <row r="1" spans="1:21" ht="18.75" x14ac:dyDescent="0.3">
      <c r="A1" s="31" t="s">
        <v>141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5.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27" t="s">
        <v>135</v>
      </c>
      <c r="B3" s="40" t="s">
        <v>1</v>
      </c>
      <c r="C3" s="41"/>
      <c r="D3" s="42"/>
      <c r="E3" s="27" t="s">
        <v>0</v>
      </c>
      <c r="F3" s="29" t="s">
        <v>6</v>
      </c>
      <c r="G3" s="29" t="s">
        <v>7</v>
      </c>
      <c r="H3" s="43" t="s">
        <v>2</v>
      </c>
      <c r="I3" s="44"/>
      <c r="J3" s="45"/>
      <c r="K3" s="35" t="s">
        <v>3</v>
      </c>
      <c r="L3" s="36"/>
      <c r="M3" s="36"/>
      <c r="N3" s="36"/>
      <c r="O3" s="36"/>
      <c r="P3" s="37"/>
      <c r="Q3" s="29" t="s">
        <v>4</v>
      </c>
      <c r="R3" s="29" t="s">
        <v>5</v>
      </c>
      <c r="S3" s="29" t="s">
        <v>130</v>
      </c>
      <c r="T3" s="29" t="s">
        <v>131</v>
      </c>
      <c r="U3" s="34" t="s">
        <v>136</v>
      </c>
    </row>
    <row r="4" spans="1:21" x14ac:dyDescent="0.25">
      <c r="A4" s="28"/>
      <c r="B4" s="27" t="s">
        <v>8</v>
      </c>
      <c r="C4" s="27" t="s">
        <v>9</v>
      </c>
      <c r="D4" s="27" t="s">
        <v>10</v>
      </c>
      <c r="E4" s="28"/>
      <c r="F4" s="30"/>
      <c r="G4" s="30"/>
      <c r="H4" s="29" t="s">
        <v>11</v>
      </c>
      <c r="I4" s="29" t="s">
        <v>12</v>
      </c>
      <c r="J4" s="29" t="s">
        <v>13</v>
      </c>
      <c r="K4" s="29" t="s">
        <v>14</v>
      </c>
      <c r="L4" s="29" t="s">
        <v>15</v>
      </c>
      <c r="M4" s="29" t="s">
        <v>16</v>
      </c>
      <c r="N4" s="29" t="s">
        <v>16</v>
      </c>
      <c r="O4" s="29" t="s">
        <v>17</v>
      </c>
      <c r="P4" s="29" t="s">
        <v>18</v>
      </c>
      <c r="Q4" s="30"/>
      <c r="R4" s="30"/>
      <c r="S4" s="30"/>
      <c r="T4" s="30"/>
      <c r="U4" s="34"/>
    </row>
    <row r="5" spans="1:21" x14ac:dyDescent="0.25">
      <c r="A5" s="28"/>
      <c r="B5" s="28"/>
      <c r="C5" s="28"/>
      <c r="D5" s="28"/>
      <c r="E5" s="28"/>
      <c r="F5" s="30"/>
      <c r="G5" s="30"/>
      <c r="H5" s="30"/>
      <c r="I5" s="30"/>
      <c r="J5" s="30"/>
      <c r="K5" s="33"/>
      <c r="L5" s="30"/>
      <c r="M5" s="33"/>
      <c r="N5" s="33"/>
      <c r="O5" s="30"/>
      <c r="P5" s="33"/>
      <c r="Q5" s="30"/>
      <c r="R5" s="30"/>
      <c r="S5" s="30"/>
      <c r="T5" s="30"/>
      <c r="U5" s="34"/>
    </row>
    <row r="6" spans="1:21" x14ac:dyDescent="0.25">
      <c r="A6" s="28"/>
      <c r="B6" s="28"/>
      <c r="C6" s="28"/>
      <c r="D6" s="28"/>
      <c r="E6" s="28"/>
      <c r="F6" s="30"/>
      <c r="G6" s="30"/>
      <c r="H6" s="30"/>
      <c r="I6" s="30"/>
      <c r="J6" s="30"/>
      <c r="K6" s="6" t="s">
        <v>19</v>
      </c>
      <c r="L6" s="33"/>
      <c r="M6" s="6" t="s">
        <v>20</v>
      </c>
      <c r="N6" s="6" t="s">
        <v>21</v>
      </c>
      <c r="O6" s="33"/>
      <c r="P6" s="14" t="s">
        <v>22</v>
      </c>
      <c r="Q6" s="30"/>
      <c r="R6" s="30"/>
      <c r="S6" s="30"/>
      <c r="T6" s="30"/>
      <c r="U6" s="34"/>
    </row>
    <row r="7" spans="1:21" x14ac:dyDescent="0.25">
      <c r="A7" s="28"/>
      <c r="B7" s="28"/>
      <c r="C7" s="28"/>
      <c r="D7" s="28"/>
      <c r="E7" s="46"/>
      <c r="F7" s="30"/>
      <c r="G7" s="30"/>
      <c r="H7" s="30"/>
      <c r="I7" s="30"/>
      <c r="J7" s="30"/>
      <c r="K7" s="13" t="s">
        <v>23</v>
      </c>
      <c r="L7" s="13" t="s">
        <v>23</v>
      </c>
      <c r="M7" s="13" t="s">
        <v>23</v>
      </c>
      <c r="N7" s="13" t="s">
        <v>23</v>
      </c>
      <c r="O7" s="13" t="s">
        <v>24</v>
      </c>
      <c r="P7" s="13" t="s">
        <v>23</v>
      </c>
      <c r="Q7" s="30"/>
      <c r="R7" s="30"/>
      <c r="S7" s="30"/>
      <c r="T7" s="30"/>
      <c r="U7" s="34"/>
    </row>
    <row r="8" spans="1:21" x14ac:dyDescent="0.25">
      <c r="A8" s="1" t="s">
        <v>25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 t="s">
        <v>33</v>
      </c>
      <c r="J8" s="1" t="s">
        <v>34</v>
      </c>
      <c r="K8" s="1" t="s">
        <v>35</v>
      </c>
      <c r="L8" s="1" t="s">
        <v>36</v>
      </c>
      <c r="M8" s="1" t="s">
        <v>37</v>
      </c>
      <c r="N8" s="1" t="s">
        <v>38</v>
      </c>
      <c r="O8" s="1" t="s">
        <v>39</v>
      </c>
      <c r="P8" s="1" t="s">
        <v>40</v>
      </c>
      <c r="Q8" s="1" t="s">
        <v>41</v>
      </c>
      <c r="R8" s="1" t="s">
        <v>42</v>
      </c>
      <c r="S8" s="1" t="s">
        <v>43</v>
      </c>
      <c r="T8" s="1" t="s">
        <v>44</v>
      </c>
      <c r="U8" s="1" t="s">
        <v>45</v>
      </c>
    </row>
    <row r="9" spans="1:21" ht="63.75" x14ac:dyDescent="0.25">
      <c r="A9" s="2">
        <v>1</v>
      </c>
      <c r="B9" s="2" t="s">
        <v>133</v>
      </c>
      <c r="C9" s="2">
        <v>10</v>
      </c>
      <c r="D9" s="2">
        <v>1</v>
      </c>
      <c r="E9" s="2" t="s">
        <v>99</v>
      </c>
      <c r="F9" s="2">
        <v>3</v>
      </c>
      <c r="G9" s="2">
        <v>4356.1000000000004</v>
      </c>
      <c r="H9" s="2" t="s">
        <v>50</v>
      </c>
      <c r="I9" s="2" t="s">
        <v>100</v>
      </c>
      <c r="J9" s="2" t="s">
        <v>101</v>
      </c>
      <c r="K9" s="3">
        <v>0.29199999999999998</v>
      </c>
      <c r="L9" s="3">
        <v>0.16</v>
      </c>
      <c r="M9" s="3">
        <v>9.1800000000000007E-2</v>
      </c>
      <c r="N9" s="3">
        <v>0.20843999999999999</v>
      </c>
      <c r="O9" s="3"/>
      <c r="P9" s="3">
        <v>2.3E-2</v>
      </c>
      <c r="Q9" s="2">
        <v>1.7600000000000001E-3</v>
      </c>
      <c r="R9" s="3">
        <v>0</v>
      </c>
      <c r="S9" s="3">
        <v>0.56855999999999995</v>
      </c>
      <c r="T9" s="3">
        <v>0.68519999999999992</v>
      </c>
      <c r="U9" s="2"/>
    </row>
    <row r="10" spans="1:21" ht="63.75" x14ac:dyDescent="0.25">
      <c r="A10" s="2">
        <v>2</v>
      </c>
      <c r="B10" s="2" t="s">
        <v>133</v>
      </c>
      <c r="C10" s="2">
        <v>10</v>
      </c>
      <c r="D10" s="2">
        <v>2</v>
      </c>
      <c r="E10" s="2" t="s">
        <v>99</v>
      </c>
      <c r="F10" s="2">
        <v>1</v>
      </c>
      <c r="G10" s="2">
        <v>1375.9</v>
      </c>
      <c r="H10" s="2" t="s">
        <v>50</v>
      </c>
      <c r="I10" s="2" t="s">
        <v>100</v>
      </c>
      <c r="J10" s="2" t="s">
        <v>101</v>
      </c>
      <c r="K10" s="3">
        <v>0.121</v>
      </c>
      <c r="L10" s="3">
        <v>0</v>
      </c>
      <c r="M10" s="3">
        <v>1.8780000000000002E-2</v>
      </c>
      <c r="N10" s="3">
        <v>5.7599999999999998E-2</v>
      </c>
      <c r="O10" s="3"/>
      <c r="P10" s="3">
        <v>4.7000000000000002E-3</v>
      </c>
      <c r="Q10" s="2">
        <v>5.9000000000000003E-4</v>
      </c>
      <c r="R10" s="3">
        <v>0</v>
      </c>
      <c r="S10" s="3">
        <v>0.14507</v>
      </c>
      <c r="T10" s="3">
        <v>0.18389</v>
      </c>
      <c r="U10" s="2"/>
    </row>
    <row r="11" spans="1:21" ht="63.75" x14ac:dyDescent="0.25">
      <c r="A11" s="2">
        <v>3</v>
      </c>
      <c r="B11" s="2" t="s">
        <v>133</v>
      </c>
      <c r="C11" s="2">
        <v>10</v>
      </c>
      <c r="D11" s="2">
        <v>3</v>
      </c>
      <c r="E11" s="2" t="s">
        <v>99</v>
      </c>
      <c r="F11" s="2">
        <v>3</v>
      </c>
      <c r="G11" s="2">
        <v>467.2</v>
      </c>
      <c r="H11" s="2" t="s">
        <v>50</v>
      </c>
      <c r="I11" s="2" t="s">
        <v>100</v>
      </c>
      <c r="J11" s="2" t="s">
        <v>101</v>
      </c>
      <c r="K11" s="3">
        <v>4.5999999999999999E-2</v>
      </c>
      <c r="L11" s="3">
        <v>0</v>
      </c>
      <c r="M11" s="2">
        <v>1.374E-2</v>
      </c>
      <c r="N11" s="2">
        <v>5.8860000000000003E-2</v>
      </c>
      <c r="O11" s="2"/>
      <c r="P11" s="3">
        <v>3.5000000000000001E-3</v>
      </c>
      <c r="Q11" s="2">
        <v>1.42E-3</v>
      </c>
      <c r="R11" s="3">
        <v>0</v>
      </c>
      <c r="S11" s="3">
        <v>6.4660000000000009E-2</v>
      </c>
      <c r="T11" s="3">
        <v>0.10978000000000002</v>
      </c>
      <c r="U11" s="2"/>
    </row>
    <row r="12" spans="1:21" ht="63.75" x14ac:dyDescent="0.25">
      <c r="A12" s="2">
        <v>4</v>
      </c>
      <c r="B12" s="2" t="s">
        <v>133</v>
      </c>
      <c r="C12" s="2">
        <v>10</v>
      </c>
      <c r="D12" s="2">
        <v>4</v>
      </c>
      <c r="E12" s="2" t="s">
        <v>99</v>
      </c>
      <c r="F12" s="2">
        <v>3</v>
      </c>
      <c r="G12" s="2">
        <v>3418.6</v>
      </c>
      <c r="H12" s="2" t="s">
        <v>50</v>
      </c>
      <c r="I12" s="2" t="s">
        <v>100</v>
      </c>
      <c r="J12" s="2" t="s">
        <v>101</v>
      </c>
      <c r="K12" s="3">
        <v>0.27800000000000002</v>
      </c>
      <c r="L12" s="3">
        <v>0.14299999999999999</v>
      </c>
      <c r="M12" s="4">
        <v>0.1308</v>
      </c>
      <c r="N12" s="4">
        <v>0.27660000000000001</v>
      </c>
      <c r="O12" s="5"/>
      <c r="P12" s="2">
        <v>3.2710000000000003E-2</v>
      </c>
      <c r="Q12" s="3">
        <v>1.67E-3</v>
      </c>
      <c r="R12" s="3">
        <v>0</v>
      </c>
      <c r="S12" s="3">
        <v>0.58618000000000003</v>
      </c>
      <c r="T12" s="3">
        <v>0.73197999999999996</v>
      </c>
      <c r="U12" s="2"/>
    </row>
    <row r="13" spans="1:21" ht="63.75" x14ac:dyDescent="0.25">
      <c r="A13" s="2">
        <v>5</v>
      </c>
      <c r="B13" s="2" t="s">
        <v>133</v>
      </c>
      <c r="C13" s="2">
        <v>10</v>
      </c>
      <c r="D13" s="2">
        <v>5</v>
      </c>
      <c r="E13" s="2" t="s">
        <v>99</v>
      </c>
      <c r="F13" s="2">
        <v>1</v>
      </c>
      <c r="G13" s="2">
        <v>2678.5</v>
      </c>
      <c r="H13" s="2" t="s">
        <v>50</v>
      </c>
      <c r="I13" s="2" t="s">
        <v>100</v>
      </c>
      <c r="J13" s="2" t="s">
        <v>101</v>
      </c>
      <c r="K13" s="3">
        <v>0.376</v>
      </c>
      <c r="L13" s="3">
        <v>0</v>
      </c>
      <c r="M13" s="3">
        <v>1.6959999999999999E-2</v>
      </c>
      <c r="N13" s="3">
        <v>0.06</v>
      </c>
      <c r="O13" s="3"/>
      <c r="P13" s="2">
        <v>4.1399999999999996E-3</v>
      </c>
      <c r="Q13" s="2">
        <v>1.83E-3</v>
      </c>
      <c r="R13" s="3">
        <v>0</v>
      </c>
      <c r="S13" s="3">
        <v>0.39892999999999995</v>
      </c>
      <c r="T13" s="3">
        <v>0.44196999999999997</v>
      </c>
      <c r="U13" s="2"/>
    </row>
    <row r="14" spans="1:21" ht="63.75" x14ac:dyDescent="0.25">
      <c r="A14" s="2">
        <v>6</v>
      </c>
      <c r="B14" s="2" t="s">
        <v>133</v>
      </c>
      <c r="C14" s="2">
        <v>10</v>
      </c>
      <c r="D14" s="2">
        <v>6</v>
      </c>
      <c r="E14" s="2" t="s">
        <v>99</v>
      </c>
      <c r="F14" s="2">
        <v>3</v>
      </c>
      <c r="G14" s="2">
        <v>4632.6000000000004</v>
      </c>
      <c r="H14" s="2" t="s">
        <v>50</v>
      </c>
      <c r="I14" s="2" t="s">
        <v>100</v>
      </c>
      <c r="J14" s="2" t="s">
        <v>101</v>
      </c>
      <c r="K14" s="3">
        <v>0.29199999999999998</v>
      </c>
      <c r="L14" s="3">
        <v>0.16</v>
      </c>
      <c r="M14" s="2">
        <v>7.782E-2</v>
      </c>
      <c r="N14" s="2">
        <v>0.17502000000000001</v>
      </c>
      <c r="O14" s="2"/>
      <c r="P14" s="3">
        <v>1.95E-2</v>
      </c>
      <c r="Q14" s="2">
        <v>1.7600000000000001E-3</v>
      </c>
      <c r="R14" s="3">
        <v>0</v>
      </c>
      <c r="S14" s="3">
        <v>0.5510799999999999</v>
      </c>
      <c r="T14" s="3">
        <v>0.64827999999999986</v>
      </c>
      <c r="U14" s="2"/>
    </row>
    <row r="15" spans="1:21" ht="63.75" x14ac:dyDescent="0.25">
      <c r="A15" s="2">
        <v>7</v>
      </c>
      <c r="B15" s="2" t="s">
        <v>133</v>
      </c>
      <c r="C15" s="2">
        <v>10</v>
      </c>
      <c r="D15" s="2">
        <v>7</v>
      </c>
      <c r="E15" s="2" t="s">
        <v>99</v>
      </c>
      <c r="F15" s="2">
        <v>1</v>
      </c>
      <c r="G15" s="2">
        <v>1863.3</v>
      </c>
      <c r="H15" s="2" t="s">
        <v>50</v>
      </c>
      <c r="I15" s="2" t="s">
        <v>100</v>
      </c>
      <c r="J15" s="2" t="s">
        <v>101</v>
      </c>
      <c r="K15" s="3">
        <v>0.52100000000000002</v>
      </c>
      <c r="L15" s="3">
        <v>0</v>
      </c>
      <c r="M15" s="3">
        <v>2.3400000000000001E-2</v>
      </c>
      <c r="N15" s="2">
        <v>7.3260000000000006E-2</v>
      </c>
      <c r="O15" s="2"/>
      <c r="P15" s="2">
        <v>5.8500000000000002E-3</v>
      </c>
      <c r="Q15" s="2">
        <v>2.5500000000000002E-3</v>
      </c>
      <c r="R15" s="3">
        <v>0</v>
      </c>
      <c r="S15" s="3">
        <v>0.55280000000000007</v>
      </c>
      <c r="T15" s="3">
        <v>0.60266000000000008</v>
      </c>
      <c r="U15" s="2"/>
    </row>
    <row r="16" spans="1:21" ht="63.75" x14ac:dyDescent="0.25">
      <c r="A16" s="2">
        <v>8</v>
      </c>
      <c r="B16" s="2" t="s">
        <v>133</v>
      </c>
      <c r="C16" s="2">
        <v>10</v>
      </c>
      <c r="D16" s="2">
        <v>8</v>
      </c>
      <c r="E16" s="2" t="s">
        <v>102</v>
      </c>
      <c r="F16" s="2">
        <v>1</v>
      </c>
      <c r="G16" s="2">
        <v>271.7</v>
      </c>
      <c r="H16" s="2" t="s">
        <v>50</v>
      </c>
      <c r="I16" s="2" t="s">
        <v>100</v>
      </c>
      <c r="J16" s="2" t="s">
        <v>101</v>
      </c>
      <c r="K16" s="3">
        <v>2.8000000000000001E-2</v>
      </c>
      <c r="L16" s="3">
        <v>0</v>
      </c>
      <c r="M16" s="3">
        <v>5.64E-3</v>
      </c>
      <c r="N16" s="3">
        <v>3.6600000000000001E-2</v>
      </c>
      <c r="O16" s="3"/>
      <c r="P16" s="3">
        <v>1.4E-3</v>
      </c>
      <c r="Q16" s="2">
        <v>3.5E-4</v>
      </c>
      <c r="R16" s="3">
        <v>0</v>
      </c>
      <c r="S16" s="3">
        <v>3.5390000000000005E-2</v>
      </c>
      <c r="T16" s="3">
        <v>6.6350000000000006E-2</v>
      </c>
      <c r="U16" s="2"/>
    </row>
    <row r="17" spans="1:21" ht="63.75" x14ac:dyDescent="0.25">
      <c r="A17" s="2">
        <v>9</v>
      </c>
      <c r="B17" s="2" t="s">
        <v>133</v>
      </c>
      <c r="C17" s="2">
        <v>10</v>
      </c>
      <c r="D17" s="2">
        <v>9</v>
      </c>
      <c r="E17" s="2" t="s">
        <v>103</v>
      </c>
      <c r="F17" s="2">
        <v>1</v>
      </c>
      <c r="G17" s="2">
        <v>271.39999999999998</v>
      </c>
      <c r="H17" s="2" t="s">
        <v>50</v>
      </c>
      <c r="I17" s="2" t="s">
        <v>100</v>
      </c>
      <c r="J17" s="2" t="s">
        <v>101</v>
      </c>
      <c r="K17" s="3">
        <v>2.8000000000000001E-2</v>
      </c>
      <c r="L17" s="3">
        <v>0</v>
      </c>
      <c r="M17" s="3">
        <v>2.16E-3</v>
      </c>
      <c r="N17" s="3">
        <v>2.172E-2</v>
      </c>
      <c r="O17" s="3"/>
      <c r="P17" s="2">
        <v>5.4000000000000001E-4</v>
      </c>
      <c r="Q17" s="3">
        <v>3.5E-4</v>
      </c>
      <c r="R17" s="3">
        <v>0</v>
      </c>
      <c r="S17" s="3">
        <v>3.1049999999999998E-2</v>
      </c>
      <c r="T17" s="3">
        <v>5.0610000000000002E-2</v>
      </c>
      <c r="U17" s="2"/>
    </row>
    <row r="18" spans="1:21" ht="63.75" x14ac:dyDescent="0.25">
      <c r="A18" s="2">
        <v>10</v>
      </c>
      <c r="B18" s="2" t="s">
        <v>133</v>
      </c>
      <c r="C18" s="2">
        <v>10</v>
      </c>
      <c r="D18" s="2">
        <v>10</v>
      </c>
      <c r="E18" s="2" t="s">
        <v>47</v>
      </c>
      <c r="F18" s="2">
        <v>2</v>
      </c>
      <c r="G18" s="2">
        <v>690.1</v>
      </c>
      <c r="H18" s="2" t="s">
        <v>50</v>
      </c>
      <c r="I18" s="2" t="s">
        <v>100</v>
      </c>
      <c r="J18" s="2" t="s">
        <v>101</v>
      </c>
      <c r="K18" s="3">
        <v>0.14019999999999999</v>
      </c>
      <c r="L18" s="3">
        <v>0</v>
      </c>
      <c r="M18" s="2">
        <v>2.5799999999999998E-3</v>
      </c>
      <c r="N18" s="2">
        <v>1.404E-2</v>
      </c>
      <c r="O18" s="2"/>
      <c r="P18" s="2">
        <v>6.4999999999999997E-4</v>
      </c>
      <c r="Q18" s="3">
        <v>4.0000000000000002E-4</v>
      </c>
      <c r="R18" s="3">
        <v>0</v>
      </c>
      <c r="S18" s="3">
        <v>0.14383000000000001</v>
      </c>
      <c r="T18" s="3">
        <v>0.15529000000000001</v>
      </c>
      <c r="U18" s="2"/>
    </row>
    <row r="19" spans="1:21" ht="63.75" x14ac:dyDescent="0.25">
      <c r="A19" s="2">
        <v>11</v>
      </c>
      <c r="B19" s="2" t="s">
        <v>133</v>
      </c>
      <c r="C19" s="2">
        <v>10</v>
      </c>
      <c r="D19" s="2">
        <v>11</v>
      </c>
      <c r="E19" s="2" t="s">
        <v>47</v>
      </c>
      <c r="F19" s="2">
        <v>2</v>
      </c>
      <c r="G19" s="2">
        <v>311.3</v>
      </c>
      <c r="H19" s="2" t="s">
        <v>50</v>
      </c>
      <c r="I19" s="2" t="s">
        <v>100</v>
      </c>
      <c r="J19" s="2" t="s">
        <v>101</v>
      </c>
      <c r="K19" s="3">
        <v>4.3999999999999997E-2</v>
      </c>
      <c r="L19" s="3">
        <v>0</v>
      </c>
      <c r="M19" s="2">
        <v>1.14E-3</v>
      </c>
      <c r="N19" s="2">
        <v>1.008E-2</v>
      </c>
      <c r="O19" s="2"/>
      <c r="P19" s="2">
        <v>2.9E-4</v>
      </c>
      <c r="Q19" s="2">
        <v>1.2999999999999999E-4</v>
      </c>
      <c r="R19" s="3">
        <v>0</v>
      </c>
      <c r="S19" s="3">
        <v>4.5559999999999996E-2</v>
      </c>
      <c r="T19" s="3">
        <v>5.4499999999999993E-2</v>
      </c>
      <c r="U19" s="2"/>
    </row>
    <row r="20" spans="1:21" ht="63.75" x14ac:dyDescent="0.25">
      <c r="A20" s="2">
        <v>12</v>
      </c>
      <c r="B20" s="2" t="s">
        <v>133</v>
      </c>
      <c r="C20" s="2">
        <v>10</v>
      </c>
      <c r="D20" s="2">
        <v>12</v>
      </c>
      <c r="E20" s="2" t="s">
        <v>104</v>
      </c>
      <c r="F20" s="2">
        <v>2</v>
      </c>
      <c r="G20" s="2">
        <v>85.8</v>
      </c>
      <c r="H20" s="2" t="s">
        <v>50</v>
      </c>
      <c r="I20" s="2" t="s">
        <v>100</v>
      </c>
      <c r="J20" s="2" t="s">
        <v>101</v>
      </c>
      <c r="K20" s="2">
        <v>2.0150000000000001E-2</v>
      </c>
      <c r="L20" s="3">
        <v>0</v>
      </c>
      <c r="M20" s="3">
        <v>1.1999999999999999E-3</v>
      </c>
      <c r="N20" s="3">
        <v>3.108E-2</v>
      </c>
      <c r="O20" s="3"/>
      <c r="P20" s="3">
        <v>2.9999999999999997E-4</v>
      </c>
      <c r="Q20" s="2">
        <v>9.0000000000000006E-5</v>
      </c>
      <c r="R20" s="3">
        <v>0</v>
      </c>
      <c r="S20" s="3">
        <v>2.1740000000000002E-2</v>
      </c>
      <c r="T20" s="3">
        <v>5.1619999999999999E-2</v>
      </c>
      <c r="U20" s="2"/>
    </row>
    <row r="21" spans="1:21" ht="63.75" x14ac:dyDescent="0.25">
      <c r="A21" s="2">
        <v>13</v>
      </c>
      <c r="B21" s="2" t="s">
        <v>133</v>
      </c>
      <c r="C21" s="2">
        <v>10</v>
      </c>
      <c r="D21" s="2">
        <v>13</v>
      </c>
      <c r="E21" s="2" t="s">
        <v>105</v>
      </c>
      <c r="F21" s="2">
        <v>1</v>
      </c>
      <c r="G21" s="2">
        <v>727.5</v>
      </c>
      <c r="H21" s="2" t="s">
        <v>50</v>
      </c>
      <c r="I21" s="2" t="s">
        <v>100</v>
      </c>
      <c r="J21" s="2" t="s">
        <v>101</v>
      </c>
      <c r="K21" s="3">
        <v>8.3000000000000004E-2</v>
      </c>
      <c r="L21" s="3">
        <v>0</v>
      </c>
      <c r="M21" s="3">
        <v>0</v>
      </c>
      <c r="N21" s="3">
        <v>0</v>
      </c>
      <c r="O21" s="2"/>
      <c r="P21" s="3"/>
      <c r="Q21" s="3">
        <v>4.0000000000000002E-4</v>
      </c>
      <c r="R21" s="3">
        <v>0</v>
      </c>
      <c r="S21" s="3">
        <v>8.3400000000000002E-2</v>
      </c>
      <c r="T21" s="3">
        <v>8.3400000000000002E-2</v>
      </c>
      <c r="U21" s="2"/>
    </row>
    <row r="22" spans="1:21" ht="63.75" x14ac:dyDescent="0.25">
      <c r="A22" s="2">
        <v>14</v>
      </c>
      <c r="B22" s="2" t="s">
        <v>133</v>
      </c>
      <c r="C22" s="2">
        <v>10</v>
      </c>
      <c r="D22" s="2">
        <v>14</v>
      </c>
      <c r="E22" s="2" t="s">
        <v>106</v>
      </c>
      <c r="F22" s="2">
        <v>2</v>
      </c>
      <c r="G22" s="2">
        <v>926</v>
      </c>
      <c r="H22" s="2" t="s">
        <v>50</v>
      </c>
      <c r="I22" s="2" t="s">
        <v>100</v>
      </c>
      <c r="J22" s="2" t="s">
        <v>101</v>
      </c>
      <c r="K22" s="3">
        <v>0.152</v>
      </c>
      <c r="L22" s="3">
        <v>0</v>
      </c>
      <c r="M22" s="2">
        <v>5.8199999999999997E-3</v>
      </c>
      <c r="N22" s="2">
        <v>2.274E-2</v>
      </c>
      <c r="O22" s="2"/>
      <c r="P22" s="2">
        <v>1.4599999999999999E-3</v>
      </c>
      <c r="Q22" s="2">
        <v>7.3999999999999999E-4</v>
      </c>
      <c r="R22" s="3">
        <v>0</v>
      </c>
      <c r="S22" s="3">
        <v>0.16001999999999997</v>
      </c>
      <c r="T22" s="3">
        <v>0.17693999999999999</v>
      </c>
      <c r="U22" s="2"/>
    </row>
    <row r="23" spans="1:21" ht="63.75" x14ac:dyDescent="0.25">
      <c r="A23" s="2">
        <v>15</v>
      </c>
      <c r="B23" s="2" t="s">
        <v>133</v>
      </c>
      <c r="C23" s="2">
        <v>10</v>
      </c>
      <c r="D23" s="2">
        <v>15</v>
      </c>
      <c r="E23" s="2" t="s">
        <v>107</v>
      </c>
      <c r="F23" s="2">
        <v>1</v>
      </c>
      <c r="G23" s="2">
        <v>864</v>
      </c>
      <c r="H23" s="2" t="s">
        <v>50</v>
      </c>
      <c r="I23" s="2" t="s">
        <v>100</v>
      </c>
      <c r="J23" s="2" t="s">
        <v>101</v>
      </c>
      <c r="K23" s="3">
        <v>6.7000000000000004E-2</v>
      </c>
      <c r="L23" s="3">
        <v>0.221</v>
      </c>
      <c r="M23" s="3">
        <v>0.156</v>
      </c>
      <c r="N23" s="3">
        <v>0.23580000000000001</v>
      </c>
      <c r="O23" s="3"/>
      <c r="P23" s="3">
        <v>1.5599999999999999E-2</v>
      </c>
      <c r="Q23" s="3">
        <v>8.0000000000000004E-4</v>
      </c>
      <c r="R23" s="3">
        <v>0</v>
      </c>
      <c r="S23" s="3">
        <v>0.46040000000000009</v>
      </c>
      <c r="T23" s="3">
        <v>0.54020000000000001</v>
      </c>
      <c r="U23" s="2"/>
    </row>
    <row r="24" spans="1:21" ht="63.75" x14ac:dyDescent="0.25">
      <c r="A24" s="2">
        <v>16</v>
      </c>
      <c r="B24" s="2" t="s">
        <v>133</v>
      </c>
      <c r="C24" s="2">
        <v>10</v>
      </c>
      <c r="D24" s="2">
        <v>15</v>
      </c>
      <c r="E24" s="2" t="s">
        <v>108</v>
      </c>
      <c r="F24" s="2"/>
      <c r="G24" s="2">
        <v>864</v>
      </c>
      <c r="H24" s="2" t="s">
        <v>50</v>
      </c>
      <c r="I24" s="2" t="s">
        <v>100</v>
      </c>
      <c r="J24" s="2" t="s">
        <v>101</v>
      </c>
      <c r="K24" s="3">
        <v>0</v>
      </c>
      <c r="L24" s="3">
        <v>0</v>
      </c>
      <c r="M24" s="3">
        <v>0</v>
      </c>
      <c r="N24" s="3">
        <v>0</v>
      </c>
      <c r="O24" s="3">
        <v>0.40629999999999999</v>
      </c>
      <c r="P24" s="3"/>
      <c r="Q24" s="2">
        <v>0.55518000000000001</v>
      </c>
      <c r="R24" s="3">
        <v>0.55410000000000004</v>
      </c>
      <c r="S24" s="3">
        <v>0.96148</v>
      </c>
      <c r="T24" s="3">
        <v>0.96148</v>
      </c>
      <c r="U24" s="2"/>
    </row>
    <row r="25" spans="1:21" ht="63.75" x14ac:dyDescent="0.25">
      <c r="A25" s="2">
        <v>17</v>
      </c>
      <c r="B25" s="2" t="s">
        <v>133</v>
      </c>
      <c r="C25" s="2">
        <v>10</v>
      </c>
      <c r="D25" s="2">
        <v>16</v>
      </c>
      <c r="E25" s="2" t="s">
        <v>109</v>
      </c>
      <c r="F25" s="2">
        <v>2</v>
      </c>
      <c r="G25" s="2">
        <v>856</v>
      </c>
      <c r="H25" s="2" t="s">
        <v>50</v>
      </c>
      <c r="I25" s="2" t="s">
        <v>100</v>
      </c>
      <c r="J25" s="2" t="s">
        <v>101</v>
      </c>
      <c r="K25" s="3">
        <v>8.7999999999999995E-2</v>
      </c>
      <c r="L25" s="3">
        <v>0</v>
      </c>
      <c r="M25" s="3">
        <v>2.0999999999999999E-3</v>
      </c>
      <c r="N25" s="3">
        <v>1.38E-2</v>
      </c>
      <c r="O25" s="3"/>
      <c r="P25" s="2">
        <v>5.2999999999999998E-4</v>
      </c>
      <c r="Q25" s="2">
        <v>4.2999999999999999E-4</v>
      </c>
      <c r="R25" s="3">
        <v>0</v>
      </c>
      <c r="S25" s="3">
        <v>9.1060000000000002E-2</v>
      </c>
      <c r="T25" s="3">
        <v>0.10276</v>
      </c>
      <c r="U25" s="2"/>
    </row>
    <row r="26" spans="1:21" ht="63.75" x14ac:dyDescent="0.25">
      <c r="A26" s="2">
        <v>18</v>
      </c>
      <c r="B26" s="2" t="s">
        <v>133</v>
      </c>
      <c r="C26" s="2">
        <v>2</v>
      </c>
      <c r="D26" s="2" t="s">
        <v>111</v>
      </c>
      <c r="E26" s="2" t="s">
        <v>110</v>
      </c>
      <c r="F26" s="2">
        <v>4</v>
      </c>
      <c r="G26" s="2">
        <v>3817.9</v>
      </c>
      <c r="H26" s="2" t="s">
        <v>50</v>
      </c>
      <c r="I26" s="2" t="s">
        <v>100</v>
      </c>
      <c r="J26" s="2" t="s">
        <v>101</v>
      </c>
      <c r="K26" s="3">
        <v>0.23599999999999999</v>
      </c>
      <c r="L26" s="3">
        <v>0</v>
      </c>
      <c r="M26" s="3">
        <v>4.5900000000000003E-2</v>
      </c>
      <c r="N26" s="3">
        <v>0.20549999999999999</v>
      </c>
      <c r="O26" s="3"/>
      <c r="P26" s="3">
        <v>1.61E-2</v>
      </c>
      <c r="Q26" s="2">
        <v>1.15E-3</v>
      </c>
      <c r="R26" s="3">
        <v>0</v>
      </c>
      <c r="S26" s="3">
        <v>0.29914999999999997</v>
      </c>
      <c r="T26" s="3">
        <v>0.45874999999999999</v>
      </c>
      <c r="U26" s="2">
        <v>158</v>
      </c>
    </row>
    <row r="27" spans="1:21" ht="63.75" x14ac:dyDescent="0.25">
      <c r="A27" s="2">
        <v>19</v>
      </c>
      <c r="B27" s="2" t="s">
        <v>133</v>
      </c>
      <c r="C27" s="2">
        <v>3</v>
      </c>
      <c r="D27" s="2" t="s">
        <v>111</v>
      </c>
      <c r="E27" s="2" t="s">
        <v>110</v>
      </c>
      <c r="F27" s="2">
        <v>4</v>
      </c>
      <c r="G27" s="2">
        <v>3850.5</v>
      </c>
      <c r="H27" s="2" t="s">
        <v>50</v>
      </c>
      <c r="I27" s="2" t="s">
        <v>100</v>
      </c>
      <c r="J27" s="2" t="s">
        <v>101</v>
      </c>
      <c r="K27" s="3">
        <v>0.23599999999999999</v>
      </c>
      <c r="L27" s="3">
        <v>0</v>
      </c>
      <c r="M27" s="3">
        <v>4.6199999999999998E-2</v>
      </c>
      <c r="N27" s="3">
        <v>0.20549999999999999</v>
      </c>
      <c r="O27" s="2"/>
      <c r="P27" s="3">
        <v>1.6199999999999999E-2</v>
      </c>
      <c r="Q27" s="2">
        <v>1.15E-3</v>
      </c>
      <c r="R27" s="3">
        <v>0</v>
      </c>
      <c r="S27" s="3">
        <v>0.29954999999999998</v>
      </c>
      <c r="T27" s="3">
        <v>0.45884999999999998</v>
      </c>
      <c r="U27" s="2">
        <v>160</v>
      </c>
    </row>
    <row r="28" spans="1:21" ht="63.75" x14ac:dyDescent="0.25">
      <c r="A28" s="2">
        <v>20</v>
      </c>
      <c r="B28" s="2" t="s">
        <v>133</v>
      </c>
      <c r="C28" s="2">
        <v>4</v>
      </c>
      <c r="D28" s="2" t="s">
        <v>111</v>
      </c>
      <c r="E28" s="2" t="s">
        <v>110</v>
      </c>
      <c r="F28" s="2">
        <v>4</v>
      </c>
      <c r="G28" s="2">
        <v>3802.9</v>
      </c>
      <c r="H28" s="2" t="s">
        <v>50</v>
      </c>
      <c r="I28" s="2" t="s">
        <v>100</v>
      </c>
      <c r="J28" s="2" t="s">
        <v>101</v>
      </c>
      <c r="K28" s="3">
        <v>0.23599999999999999</v>
      </c>
      <c r="L28" s="3">
        <v>0</v>
      </c>
      <c r="M28" s="3">
        <v>4.6199999999999998E-2</v>
      </c>
      <c r="N28" s="3">
        <v>0.20549999999999999</v>
      </c>
      <c r="O28" s="3"/>
      <c r="P28" s="3">
        <v>1.6199999999999999E-2</v>
      </c>
      <c r="Q28" s="2">
        <v>1.15E-3</v>
      </c>
      <c r="R28" s="3">
        <v>0</v>
      </c>
      <c r="S28" s="3">
        <v>0.29954999999999998</v>
      </c>
      <c r="T28" s="3">
        <v>0.45884999999999998</v>
      </c>
      <c r="U28" s="2">
        <v>140</v>
      </c>
    </row>
    <row r="29" spans="1:21" ht="63.75" x14ac:dyDescent="0.25">
      <c r="A29" s="2">
        <v>21</v>
      </c>
      <c r="B29" s="2" t="s">
        <v>133</v>
      </c>
      <c r="C29" s="2">
        <v>7</v>
      </c>
      <c r="D29" s="2" t="s">
        <v>111</v>
      </c>
      <c r="E29" s="2" t="s">
        <v>110</v>
      </c>
      <c r="F29" s="2">
        <v>4</v>
      </c>
      <c r="G29" s="2">
        <v>3852.7</v>
      </c>
      <c r="H29" s="2" t="s">
        <v>50</v>
      </c>
      <c r="I29" s="2" t="s">
        <v>100</v>
      </c>
      <c r="J29" s="2" t="s">
        <v>101</v>
      </c>
      <c r="K29" s="3">
        <v>0.23599999999999999</v>
      </c>
      <c r="L29" s="3">
        <v>0</v>
      </c>
      <c r="M29" s="3">
        <v>4.6199999999999998E-2</v>
      </c>
      <c r="N29" s="3">
        <v>0.20549999999999999</v>
      </c>
      <c r="O29" s="2"/>
      <c r="P29" s="3">
        <v>1.6199999999999999E-2</v>
      </c>
      <c r="Q29" s="2">
        <v>1.15E-3</v>
      </c>
      <c r="R29" s="3">
        <v>0</v>
      </c>
      <c r="S29" s="3">
        <v>0.29954999999999998</v>
      </c>
      <c r="T29" s="3">
        <v>0.45884999999999998</v>
      </c>
      <c r="U29" s="2">
        <v>141</v>
      </c>
    </row>
    <row r="30" spans="1:21" ht="63.75" x14ac:dyDescent="0.25">
      <c r="A30" s="2">
        <v>22</v>
      </c>
      <c r="B30" s="2" t="s">
        <v>133</v>
      </c>
      <c r="C30" s="2">
        <v>10</v>
      </c>
      <c r="D30" s="2">
        <v>17</v>
      </c>
      <c r="E30" s="2" t="s">
        <v>112</v>
      </c>
      <c r="F30" s="2">
        <v>1</v>
      </c>
      <c r="G30" s="2">
        <v>83</v>
      </c>
      <c r="H30" s="2" t="s">
        <v>50</v>
      </c>
      <c r="I30" s="2" t="s">
        <v>100</v>
      </c>
      <c r="J30" s="2" t="s">
        <v>101</v>
      </c>
      <c r="K30" s="3">
        <v>0.01</v>
      </c>
      <c r="L30" s="3">
        <v>0</v>
      </c>
      <c r="M30" s="3">
        <v>1.6800000000000001E-3</v>
      </c>
      <c r="N30" s="3">
        <v>2.214E-2</v>
      </c>
      <c r="O30" s="3"/>
      <c r="P30" s="2">
        <v>4.2000000000000002E-4</v>
      </c>
      <c r="Q30" s="2">
        <v>5.0000000000000002E-5</v>
      </c>
      <c r="R30" s="3">
        <v>0</v>
      </c>
      <c r="S30" s="3">
        <v>1.2149999999999999E-2</v>
      </c>
      <c r="T30" s="3">
        <v>3.261E-2</v>
      </c>
      <c r="U30" s="2"/>
    </row>
    <row r="31" spans="1:21" ht="63.75" x14ac:dyDescent="0.25">
      <c r="A31" s="2">
        <v>23</v>
      </c>
      <c r="B31" s="2" t="s">
        <v>133</v>
      </c>
      <c r="C31" s="2">
        <v>9</v>
      </c>
      <c r="D31" s="2" t="s">
        <v>111</v>
      </c>
      <c r="E31" s="2" t="s">
        <v>110</v>
      </c>
      <c r="F31" s="2">
        <v>5</v>
      </c>
      <c r="G31" s="2">
        <v>3643</v>
      </c>
      <c r="H31" s="2" t="s">
        <v>50</v>
      </c>
      <c r="I31" s="2" t="s">
        <v>100</v>
      </c>
      <c r="J31" s="2" t="s">
        <v>101</v>
      </c>
      <c r="K31" s="3">
        <v>0.25173000000000001</v>
      </c>
      <c r="L31" s="3">
        <v>0</v>
      </c>
      <c r="M31" s="3">
        <v>6.0600000000000001E-2</v>
      </c>
      <c r="N31" s="3">
        <v>0.25535999999999998</v>
      </c>
      <c r="O31" s="3"/>
      <c r="P31" s="3">
        <v>2.121E-2</v>
      </c>
      <c r="Q31" s="2">
        <v>3.6000000000000002E-4</v>
      </c>
      <c r="R31" s="3">
        <v>0</v>
      </c>
      <c r="S31" s="3">
        <v>0.33390000000000003</v>
      </c>
      <c r="T31" s="3">
        <v>0.52866000000000002</v>
      </c>
      <c r="U31" s="2">
        <v>172</v>
      </c>
    </row>
    <row r="32" spans="1:21" ht="63.75" x14ac:dyDescent="0.25">
      <c r="A32" s="2">
        <v>24</v>
      </c>
      <c r="B32" s="2" t="s">
        <v>133</v>
      </c>
      <c r="C32" s="2">
        <v>10</v>
      </c>
      <c r="D32" s="2">
        <v>18</v>
      </c>
      <c r="E32" s="2" t="s">
        <v>113</v>
      </c>
      <c r="F32" s="2">
        <v>1</v>
      </c>
      <c r="G32" s="2">
        <v>570.6</v>
      </c>
      <c r="H32" s="2" t="s">
        <v>50</v>
      </c>
      <c r="I32" s="2" t="s">
        <v>100</v>
      </c>
      <c r="J32" s="2" t="s">
        <v>101</v>
      </c>
      <c r="K32" s="3">
        <v>5.2999999999999999E-2</v>
      </c>
      <c r="L32" s="3">
        <v>0</v>
      </c>
      <c r="M32" s="3">
        <v>1.8000000000000001E-4</v>
      </c>
      <c r="N32" s="3">
        <v>4.7999999999999996E-3</v>
      </c>
      <c r="O32" s="3"/>
      <c r="P32" s="2">
        <v>5.0000000000000002E-5</v>
      </c>
      <c r="Q32" s="3">
        <v>5.0000000000000001E-4</v>
      </c>
      <c r="R32" s="3">
        <v>0</v>
      </c>
      <c r="S32" s="3">
        <v>5.373E-2</v>
      </c>
      <c r="T32" s="3">
        <v>5.8349999999999999E-2</v>
      </c>
      <c r="U32" s="2"/>
    </row>
    <row r="33" spans="1:21" ht="63.75" x14ac:dyDescent="0.25">
      <c r="A33" s="2">
        <v>25</v>
      </c>
      <c r="B33" s="2" t="s">
        <v>133</v>
      </c>
      <c r="C33" s="2">
        <v>10</v>
      </c>
      <c r="D33" s="2">
        <v>28</v>
      </c>
      <c r="E33" s="2" t="s">
        <v>114</v>
      </c>
      <c r="F33" s="2">
        <v>1</v>
      </c>
      <c r="G33" s="2">
        <v>87.7</v>
      </c>
      <c r="H33" s="2" t="s">
        <v>50</v>
      </c>
      <c r="I33" s="2" t="s">
        <v>100</v>
      </c>
      <c r="J33" s="2" t="s">
        <v>101</v>
      </c>
      <c r="K33" s="3">
        <v>1.55E-2</v>
      </c>
      <c r="L33" s="3">
        <v>9.0999999999999998E-2</v>
      </c>
      <c r="M33" s="3">
        <v>0</v>
      </c>
      <c r="N33" s="3">
        <v>0</v>
      </c>
      <c r="O33" s="2"/>
      <c r="P33" s="2"/>
      <c r="Q33" s="2">
        <v>3.4000000000000002E-4</v>
      </c>
      <c r="R33" s="3">
        <v>0</v>
      </c>
      <c r="S33" s="3">
        <v>0.10683999999999999</v>
      </c>
      <c r="T33" s="3">
        <v>0.10683999999999999</v>
      </c>
      <c r="U33" s="2"/>
    </row>
    <row r="34" spans="1:21" ht="63.75" x14ac:dyDescent="0.25">
      <c r="A34" s="2">
        <v>26</v>
      </c>
      <c r="B34" s="2" t="s">
        <v>133</v>
      </c>
      <c r="C34" s="2">
        <v>10</v>
      </c>
      <c r="D34" s="2">
        <v>35</v>
      </c>
      <c r="E34" s="2" t="s">
        <v>47</v>
      </c>
      <c r="F34" s="2">
        <v>1</v>
      </c>
      <c r="G34" s="2">
        <v>1619.4</v>
      </c>
      <c r="H34" s="2" t="s">
        <v>50</v>
      </c>
      <c r="I34" s="2" t="s">
        <v>100</v>
      </c>
      <c r="J34" s="2" t="s">
        <v>101</v>
      </c>
      <c r="K34" s="3">
        <v>0.14299999999999999</v>
      </c>
      <c r="L34" s="3">
        <v>0</v>
      </c>
      <c r="M34" s="3">
        <v>1.26E-2</v>
      </c>
      <c r="N34" s="2">
        <v>7.2840000000000002E-2</v>
      </c>
      <c r="O34" s="2"/>
      <c r="P34" s="2">
        <v>3.16E-3</v>
      </c>
      <c r="Q34" s="3">
        <v>6.9999999999999999E-4</v>
      </c>
      <c r="R34" s="3">
        <v>0</v>
      </c>
      <c r="S34" s="3">
        <v>0.15945999999999999</v>
      </c>
      <c r="T34" s="3">
        <v>0.21969999999999998</v>
      </c>
      <c r="U34" s="2"/>
    </row>
    <row r="35" spans="1:21" ht="63.75" x14ac:dyDescent="0.25">
      <c r="A35" s="2">
        <v>27</v>
      </c>
      <c r="B35" s="2" t="s">
        <v>133</v>
      </c>
      <c r="C35" s="2">
        <v>10</v>
      </c>
      <c r="D35" s="2">
        <v>26</v>
      </c>
      <c r="E35" s="2" t="s">
        <v>115</v>
      </c>
      <c r="F35" s="2">
        <v>1</v>
      </c>
      <c r="G35" s="2">
        <v>48.4</v>
      </c>
      <c r="H35" s="2" t="s">
        <v>50</v>
      </c>
      <c r="I35" s="2" t="s">
        <v>100</v>
      </c>
      <c r="J35" s="2" t="s">
        <v>101</v>
      </c>
      <c r="K35" s="3">
        <v>8.9999999999999993E-3</v>
      </c>
      <c r="L35" s="3">
        <v>9.1999999999999998E-2</v>
      </c>
      <c r="M35" s="3">
        <v>2.4599999999999999E-3</v>
      </c>
      <c r="N35" s="3">
        <v>2.2620000000000001E-2</v>
      </c>
      <c r="O35" s="3"/>
      <c r="P35" s="2">
        <v>6.2E-4</v>
      </c>
      <c r="Q35" s="2">
        <v>2.7999999999999998E-4</v>
      </c>
      <c r="R35" s="3">
        <v>0</v>
      </c>
      <c r="S35" s="3">
        <v>0.10435999999999999</v>
      </c>
      <c r="T35" s="3">
        <v>0.12451999999999999</v>
      </c>
      <c r="U35" s="2"/>
    </row>
    <row r="36" spans="1:21" ht="63.75" x14ac:dyDescent="0.25">
      <c r="A36" s="2">
        <v>28</v>
      </c>
      <c r="B36" s="2" t="s">
        <v>133</v>
      </c>
      <c r="C36" s="2">
        <v>1</v>
      </c>
      <c r="D36" s="2"/>
      <c r="E36" s="2" t="s">
        <v>116</v>
      </c>
      <c r="F36" s="2">
        <v>5</v>
      </c>
      <c r="G36" s="2">
        <v>4814.5</v>
      </c>
      <c r="H36" s="2" t="s">
        <v>50</v>
      </c>
      <c r="I36" s="2" t="s">
        <v>100</v>
      </c>
      <c r="J36" s="2" t="s">
        <v>101</v>
      </c>
      <c r="K36" s="3">
        <v>0.28199999999999997</v>
      </c>
      <c r="L36" s="3">
        <v>0</v>
      </c>
      <c r="M36" s="2">
        <v>7.6499999999999999E-2</v>
      </c>
      <c r="N36" s="2">
        <v>0.19964999999999999</v>
      </c>
      <c r="O36" s="2"/>
      <c r="P36" s="2">
        <v>2.6780000000000002E-2</v>
      </c>
      <c r="Q36" s="2">
        <v>1.3799999999999999E-3</v>
      </c>
      <c r="R36" s="3">
        <v>0</v>
      </c>
      <c r="S36" s="3">
        <v>0.38666</v>
      </c>
      <c r="T36" s="3">
        <v>0.50980999999999999</v>
      </c>
      <c r="U36" s="2">
        <v>200</v>
      </c>
    </row>
    <row r="37" spans="1:21" ht="63.75" x14ac:dyDescent="0.25">
      <c r="A37" s="2">
        <v>29</v>
      </c>
      <c r="B37" s="2" t="s">
        <v>133</v>
      </c>
      <c r="C37" s="2">
        <v>10</v>
      </c>
      <c r="D37" s="2">
        <v>30</v>
      </c>
      <c r="E37" s="2" t="s">
        <v>47</v>
      </c>
      <c r="F37" s="2">
        <v>2</v>
      </c>
      <c r="G37" s="2">
        <v>397.2</v>
      </c>
      <c r="H37" s="2" t="s">
        <v>50</v>
      </c>
      <c r="I37" s="2" t="s">
        <v>100</v>
      </c>
      <c r="J37" s="2" t="s">
        <v>101</v>
      </c>
      <c r="K37" s="3">
        <v>5.7000000000000002E-2</v>
      </c>
      <c r="L37" s="3">
        <v>0</v>
      </c>
      <c r="M37" s="2">
        <v>6.5399999999999998E-3</v>
      </c>
      <c r="N37" s="2">
        <v>4.9259999999999998E-2</v>
      </c>
      <c r="O37" s="2"/>
      <c r="P37" s="2">
        <v>1.64E-3</v>
      </c>
      <c r="Q37" s="2">
        <v>3.8000000000000002E-4</v>
      </c>
      <c r="R37" s="3">
        <v>0</v>
      </c>
      <c r="S37" s="3">
        <v>6.5560000000000007E-2</v>
      </c>
      <c r="T37" s="3">
        <v>0.10828</v>
      </c>
      <c r="U37" s="2"/>
    </row>
    <row r="38" spans="1:21" ht="63.75" x14ac:dyDescent="0.25">
      <c r="A38" s="2">
        <v>30</v>
      </c>
      <c r="B38" s="2" t="s">
        <v>133</v>
      </c>
      <c r="C38" s="2">
        <v>10</v>
      </c>
      <c r="D38" s="2">
        <v>32</v>
      </c>
      <c r="E38" s="2" t="s">
        <v>117</v>
      </c>
      <c r="F38" s="2">
        <v>1</v>
      </c>
      <c r="G38" s="2">
        <v>129.9</v>
      </c>
      <c r="H38" s="2" t="s">
        <v>50</v>
      </c>
      <c r="I38" s="2" t="s">
        <v>100</v>
      </c>
      <c r="J38" s="2" t="s">
        <v>101</v>
      </c>
      <c r="K38" s="3">
        <v>2.3E-2</v>
      </c>
      <c r="L38" s="3">
        <v>9.0999999999999998E-2</v>
      </c>
      <c r="M38" s="3">
        <v>0</v>
      </c>
      <c r="N38" s="3">
        <v>0</v>
      </c>
      <c r="O38" s="2"/>
      <c r="P38" s="2"/>
      <c r="Q38" s="3">
        <v>4.0000000000000002E-4</v>
      </c>
      <c r="R38" s="3">
        <v>0</v>
      </c>
      <c r="S38" s="3">
        <v>0.11439999999999999</v>
      </c>
      <c r="T38" s="3">
        <v>0.11439999999999999</v>
      </c>
      <c r="U38" s="2"/>
    </row>
    <row r="39" spans="1:21" ht="63.75" x14ac:dyDescent="0.25">
      <c r="A39" s="2">
        <v>31</v>
      </c>
      <c r="B39" s="2" t="s">
        <v>133</v>
      </c>
      <c r="C39" s="2" t="s">
        <v>119</v>
      </c>
      <c r="D39" s="2"/>
      <c r="E39" s="2" t="s">
        <v>118</v>
      </c>
      <c r="F39" s="2">
        <v>2</v>
      </c>
      <c r="G39" s="2">
        <v>846.3</v>
      </c>
      <c r="H39" s="2" t="s">
        <v>50</v>
      </c>
      <c r="I39" s="2" t="s">
        <v>100</v>
      </c>
      <c r="J39" s="2" t="s">
        <v>101</v>
      </c>
      <c r="K39" s="3">
        <v>0.10299999999999999</v>
      </c>
      <c r="L39" s="3">
        <v>0</v>
      </c>
      <c r="M39" s="2">
        <v>3.7560000000000003E-2</v>
      </c>
      <c r="N39" s="3">
        <v>0.1026</v>
      </c>
      <c r="O39" s="2"/>
      <c r="P39" s="2">
        <v>1.142E-2</v>
      </c>
      <c r="Q39" s="3">
        <v>4.0000000000000002E-4</v>
      </c>
      <c r="R39" s="3">
        <v>0</v>
      </c>
      <c r="S39" s="3">
        <v>0.15238000000000002</v>
      </c>
      <c r="T39" s="3">
        <v>0.21742</v>
      </c>
      <c r="U39" s="2"/>
    </row>
    <row r="40" spans="1:21" ht="63.75" x14ac:dyDescent="0.25">
      <c r="A40" s="2">
        <v>32</v>
      </c>
      <c r="B40" s="2" t="s">
        <v>133</v>
      </c>
      <c r="C40" s="2">
        <v>13</v>
      </c>
      <c r="D40" s="2" t="s">
        <v>111</v>
      </c>
      <c r="E40" s="2" t="s">
        <v>110</v>
      </c>
      <c r="F40" s="2">
        <v>5</v>
      </c>
      <c r="G40" s="2">
        <v>3588.2</v>
      </c>
      <c r="H40" s="2" t="s">
        <v>50</v>
      </c>
      <c r="I40" s="2" t="s">
        <v>100</v>
      </c>
      <c r="J40" s="2" t="s">
        <v>101</v>
      </c>
      <c r="K40" s="3">
        <v>0.25173000000000001</v>
      </c>
      <c r="L40" s="3">
        <v>0</v>
      </c>
      <c r="M40" s="3">
        <v>6.0600000000000001E-2</v>
      </c>
      <c r="N40" s="3">
        <v>0.25535999999999998</v>
      </c>
      <c r="O40" s="3"/>
      <c r="P40" s="3">
        <v>2.121E-2</v>
      </c>
      <c r="Q40" s="2">
        <v>3.6000000000000002E-4</v>
      </c>
      <c r="R40" s="3">
        <v>0</v>
      </c>
      <c r="S40" s="3">
        <v>0.33390000000000003</v>
      </c>
      <c r="T40" s="3">
        <v>0.52866000000000002</v>
      </c>
      <c r="U40" s="2">
        <v>146</v>
      </c>
    </row>
    <row r="41" spans="1:21" ht="63.75" x14ac:dyDescent="0.25">
      <c r="A41" s="2">
        <v>33</v>
      </c>
      <c r="B41" s="2" t="s">
        <v>133</v>
      </c>
      <c r="C41" s="2">
        <v>11</v>
      </c>
      <c r="D41" s="2" t="s">
        <v>111</v>
      </c>
      <c r="E41" s="2" t="s">
        <v>120</v>
      </c>
      <c r="F41" s="2">
        <v>2</v>
      </c>
      <c r="G41" s="2">
        <v>38.200000000000003</v>
      </c>
      <c r="H41" s="2" t="s">
        <v>50</v>
      </c>
      <c r="I41" s="2" t="s">
        <v>100</v>
      </c>
      <c r="J41" s="2" t="s">
        <v>101</v>
      </c>
      <c r="K41" s="3">
        <v>3.4000000000000002E-2</v>
      </c>
      <c r="L41" s="3">
        <v>0</v>
      </c>
      <c r="M41" s="3">
        <v>4.4999999999999997E-3</v>
      </c>
      <c r="N41" s="2">
        <v>4.9979999999999997E-2</v>
      </c>
      <c r="O41" s="2"/>
      <c r="P41" s="3">
        <v>1.6000000000000001E-3</v>
      </c>
      <c r="Q41" s="2">
        <v>1.6000000000000001E-4</v>
      </c>
      <c r="R41" s="3">
        <v>0</v>
      </c>
      <c r="S41" s="3">
        <v>4.0259999999999997E-2</v>
      </c>
      <c r="T41" s="3">
        <v>8.5739999999999997E-2</v>
      </c>
      <c r="U41" s="2">
        <v>17</v>
      </c>
    </row>
    <row r="42" spans="1:21" ht="63.75" x14ac:dyDescent="0.25">
      <c r="A42" s="2">
        <v>34</v>
      </c>
      <c r="B42" s="2" t="s">
        <v>134</v>
      </c>
      <c r="C42" s="2" t="s">
        <v>122</v>
      </c>
      <c r="D42" s="2"/>
      <c r="E42" s="2" t="s">
        <v>121</v>
      </c>
      <c r="F42" s="2">
        <v>1</v>
      </c>
      <c r="G42" s="2">
        <v>939.4</v>
      </c>
      <c r="H42" s="2" t="s">
        <v>50</v>
      </c>
      <c r="I42" s="2" t="s">
        <v>100</v>
      </c>
      <c r="J42" s="2" t="s">
        <v>101</v>
      </c>
      <c r="K42" s="3">
        <v>0.1144</v>
      </c>
      <c r="L42" s="3">
        <v>0</v>
      </c>
      <c r="M42" s="3">
        <v>0</v>
      </c>
      <c r="N42" s="3">
        <v>0</v>
      </c>
      <c r="O42" s="2"/>
      <c r="P42" s="2"/>
      <c r="Q42" s="2">
        <v>1.14E-3</v>
      </c>
      <c r="R42" s="3">
        <v>8.0000000000000007E-5</v>
      </c>
      <c r="S42" s="3">
        <v>0.11554</v>
      </c>
      <c r="T42" s="3">
        <v>0.11554</v>
      </c>
      <c r="U42" s="2"/>
    </row>
    <row r="43" spans="1:21" ht="63.75" x14ac:dyDescent="0.25">
      <c r="A43" s="2">
        <v>35</v>
      </c>
      <c r="B43" s="2" t="s">
        <v>134</v>
      </c>
      <c r="C43" s="2" t="s">
        <v>124</v>
      </c>
      <c r="D43" s="2"/>
      <c r="E43" s="2" t="s">
        <v>123</v>
      </c>
      <c r="F43" s="8">
        <v>3</v>
      </c>
      <c r="G43" s="8">
        <v>4168</v>
      </c>
      <c r="H43" s="2" t="s">
        <v>50</v>
      </c>
      <c r="I43" s="2" t="s">
        <v>100</v>
      </c>
      <c r="J43" s="2" t="s">
        <v>101</v>
      </c>
      <c r="K43" s="2">
        <v>0.28827000000000003</v>
      </c>
      <c r="L43" s="3">
        <v>0</v>
      </c>
      <c r="M43" s="7">
        <v>4.4999999999999997E-3</v>
      </c>
      <c r="N43" s="7">
        <v>7.1999999999999995E-2</v>
      </c>
      <c r="O43" s="7"/>
      <c r="P43" s="7">
        <v>4.4999999999999997E-3</v>
      </c>
      <c r="Q43" s="8">
        <v>1.47E-3</v>
      </c>
      <c r="R43" s="3">
        <v>0</v>
      </c>
      <c r="S43" s="3">
        <v>0.29874000000000006</v>
      </c>
      <c r="T43" s="3">
        <v>0.36624000000000007</v>
      </c>
      <c r="U43" s="2"/>
    </row>
    <row r="44" spans="1:21" ht="63.75" x14ac:dyDescent="0.25">
      <c r="A44" s="2">
        <v>36</v>
      </c>
      <c r="B44" s="2" t="s">
        <v>134</v>
      </c>
      <c r="C44" s="2" t="s">
        <v>122</v>
      </c>
      <c r="D44" s="2"/>
      <c r="E44" s="2" t="s">
        <v>125</v>
      </c>
      <c r="F44" s="8">
        <v>1</v>
      </c>
      <c r="G44" s="2">
        <v>939.4</v>
      </c>
      <c r="H44" s="2" t="s">
        <v>50</v>
      </c>
      <c r="I44" s="2" t="s">
        <v>100</v>
      </c>
      <c r="J44" s="2" t="s">
        <v>101</v>
      </c>
      <c r="K44" s="3">
        <v>0.1144</v>
      </c>
      <c r="L44" s="3">
        <v>0</v>
      </c>
      <c r="M44" s="3">
        <v>0</v>
      </c>
      <c r="N44" s="3">
        <v>0</v>
      </c>
      <c r="O44" s="7"/>
      <c r="P44" s="7"/>
      <c r="Q44" s="7">
        <v>6.4099999999999999E-3</v>
      </c>
      <c r="R44" s="3">
        <v>9.0000000000000006E-5</v>
      </c>
      <c r="S44" s="3">
        <v>0.12081</v>
      </c>
      <c r="T44" s="3">
        <v>0.12081</v>
      </c>
      <c r="U44" s="2"/>
    </row>
    <row r="45" spans="1:21" ht="63.75" x14ac:dyDescent="0.25">
      <c r="A45" s="2">
        <v>37</v>
      </c>
      <c r="B45" s="2" t="s">
        <v>134</v>
      </c>
      <c r="C45" s="2" t="s">
        <v>122</v>
      </c>
      <c r="D45" s="2"/>
      <c r="E45" s="2" t="s">
        <v>126</v>
      </c>
      <c r="F45" s="8">
        <v>1</v>
      </c>
      <c r="G45" s="2">
        <v>939.4</v>
      </c>
      <c r="H45" s="2" t="s">
        <v>50</v>
      </c>
      <c r="I45" s="2" t="s">
        <v>100</v>
      </c>
      <c r="J45" s="2" t="s">
        <v>101</v>
      </c>
      <c r="K45" s="3">
        <v>0.1144</v>
      </c>
      <c r="L45" s="3">
        <v>0</v>
      </c>
      <c r="M45" s="3">
        <v>0</v>
      </c>
      <c r="N45" s="3">
        <v>0</v>
      </c>
      <c r="O45" s="7"/>
      <c r="P45" s="7"/>
      <c r="Q45" s="8">
        <v>4.5300000000000002E-3</v>
      </c>
      <c r="R45" s="3">
        <v>3.47E-3</v>
      </c>
      <c r="S45" s="3">
        <v>0.11893000000000001</v>
      </c>
      <c r="T45" s="3">
        <v>0.11893000000000001</v>
      </c>
      <c r="U45" s="2"/>
    </row>
    <row r="46" spans="1:21" ht="63.75" x14ac:dyDescent="0.25">
      <c r="A46" s="2">
        <v>38</v>
      </c>
      <c r="B46" s="2" t="s">
        <v>134</v>
      </c>
      <c r="C46" s="2" t="s">
        <v>122</v>
      </c>
      <c r="D46" s="2"/>
      <c r="E46" s="2" t="s">
        <v>127</v>
      </c>
      <c r="F46" s="2">
        <v>1</v>
      </c>
      <c r="G46" s="2">
        <v>939.4</v>
      </c>
      <c r="H46" s="2" t="s">
        <v>50</v>
      </c>
      <c r="I46" s="2" t="s">
        <v>100</v>
      </c>
      <c r="J46" s="2" t="s">
        <v>101</v>
      </c>
      <c r="K46" s="3">
        <v>0.1144</v>
      </c>
      <c r="L46" s="3">
        <v>0</v>
      </c>
      <c r="M46" s="3">
        <v>0</v>
      </c>
      <c r="N46" s="3">
        <v>0</v>
      </c>
      <c r="O46" s="7"/>
      <c r="P46" s="7"/>
      <c r="Q46" s="8">
        <v>4.5700000000000003E-3</v>
      </c>
      <c r="R46" s="3">
        <v>3.5100000000000001E-3</v>
      </c>
      <c r="S46" s="3">
        <v>0.11897000000000001</v>
      </c>
      <c r="T46" s="3">
        <v>0.11897000000000001</v>
      </c>
      <c r="U46" s="2"/>
    </row>
    <row r="47" spans="1:2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20" t="s">
        <v>143</v>
      </c>
      <c r="K47" s="25">
        <f>SUM(K9:K46)</f>
        <v>5.4991799999999991</v>
      </c>
      <c r="L47" s="25">
        <f t="shared" ref="L47:U47" si="0">SUM(L9:L46)</f>
        <v>0.95799999999999985</v>
      </c>
      <c r="M47" s="25">
        <f t="shared" si="0"/>
        <v>1.0021599999999999</v>
      </c>
      <c r="N47" s="25">
        <f t="shared" si="0"/>
        <v>3.2242499999999992</v>
      </c>
      <c r="O47" s="25">
        <f t="shared" si="0"/>
        <v>0.40629999999999999</v>
      </c>
      <c r="P47" s="25">
        <f t="shared" si="0"/>
        <v>0.27148</v>
      </c>
      <c r="Q47" s="25">
        <f t="shared" si="0"/>
        <v>0.59848000000000001</v>
      </c>
      <c r="R47" s="25">
        <f t="shared" si="0"/>
        <v>0.56125000000000003</v>
      </c>
      <c r="S47" s="25">
        <f t="shared" si="0"/>
        <v>8.7355999999999998</v>
      </c>
      <c r="T47" s="25">
        <f t="shared" si="0"/>
        <v>10.957690000000001</v>
      </c>
      <c r="U47" s="26">
        <f t="shared" si="0"/>
        <v>1134</v>
      </c>
    </row>
    <row r="49" spans="1:12" x14ac:dyDescent="0.25">
      <c r="A49" s="17" t="s">
        <v>138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x14ac:dyDescent="0.25">
      <c r="A50" s="18" t="s">
        <v>140</v>
      </c>
      <c r="B50" s="18"/>
      <c r="C50" s="18"/>
      <c r="D50" s="18"/>
      <c r="E50" s="18"/>
      <c r="F50" s="18"/>
      <c r="G50" s="18"/>
      <c r="H50" s="18"/>
      <c r="I50" s="18"/>
      <c r="J50" s="17"/>
      <c r="K50" s="17"/>
      <c r="L50" s="17"/>
    </row>
  </sheetData>
  <autoFilter ref="A8:U47" xr:uid="{00000000-0009-0000-0000-000001000000}"/>
  <mergeCells count="26">
    <mergeCell ref="J4:J7"/>
    <mergeCell ref="A1:U1"/>
    <mergeCell ref="A2:U2"/>
    <mergeCell ref="A3:A7"/>
    <mergeCell ref="B3:D3"/>
    <mergeCell ref="E3:E7"/>
    <mergeCell ref="F3:F7"/>
    <mergeCell ref="G3:G7"/>
    <mergeCell ref="H3:J3"/>
    <mergeCell ref="K3:P3"/>
    <mergeCell ref="Q3:Q7"/>
    <mergeCell ref="B4:B7"/>
    <mergeCell ref="C4:C7"/>
    <mergeCell ref="D4:D7"/>
    <mergeCell ref="H4:H7"/>
    <mergeCell ref="I4:I7"/>
    <mergeCell ref="P4:P5"/>
    <mergeCell ref="R3:R7"/>
    <mergeCell ref="S3:S7"/>
    <mergeCell ref="T3:T7"/>
    <mergeCell ref="U3:U7"/>
    <mergeCell ref="K4:K5"/>
    <mergeCell ref="L4:L6"/>
    <mergeCell ref="M4:M5"/>
    <mergeCell ref="N4:N5"/>
    <mergeCell ref="O4:O6"/>
  </mergeCells>
  <pageMargins left="0.23622047244094491" right="0.23622047244094491" top="0.15748031496062992" bottom="0.15748031496062992" header="0.31496062992125984" footer="0.31496062992125984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8"/>
  <sheetViews>
    <sheetView topLeftCell="A29" workbookViewId="0">
      <selection sqref="A1:U38"/>
    </sheetView>
  </sheetViews>
  <sheetFormatPr defaultRowHeight="15" x14ac:dyDescent="0.25"/>
  <sheetData>
    <row r="1" spans="1:21" ht="18.75" x14ac:dyDescent="0.3">
      <c r="A1" s="31" t="s">
        <v>142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5.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27" t="s">
        <v>135</v>
      </c>
      <c r="B3" s="40" t="s">
        <v>1</v>
      </c>
      <c r="C3" s="41"/>
      <c r="D3" s="42"/>
      <c r="E3" s="27" t="s">
        <v>0</v>
      </c>
      <c r="F3" s="29" t="s">
        <v>6</v>
      </c>
      <c r="G3" s="29" t="s">
        <v>7</v>
      </c>
      <c r="H3" s="43" t="s">
        <v>2</v>
      </c>
      <c r="I3" s="44"/>
      <c r="J3" s="45"/>
      <c r="K3" s="35" t="s">
        <v>3</v>
      </c>
      <c r="L3" s="36"/>
      <c r="M3" s="36"/>
      <c r="N3" s="36"/>
      <c r="O3" s="36"/>
      <c r="P3" s="37"/>
      <c r="Q3" s="29" t="s">
        <v>4</v>
      </c>
      <c r="R3" s="29" t="s">
        <v>5</v>
      </c>
      <c r="S3" s="29" t="s">
        <v>130</v>
      </c>
      <c r="T3" s="29" t="s">
        <v>131</v>
      </c>
      <c r="U3" s="34" t="s">
        <v>136</v>
      </c>
    </row>
    <row r="4" spans="1:21" x14ac:dyDescent="0.25">
      <c r="A4" s="28"/>
      <c r="B4" s="27" t="s">
        <v>8</v>
      </c>
      <c r="C4" s="27" t="s">
        <v>9</v>
      </c>
      <c r="D4" s="27" t="s">
        <v>10</v>
      </c>
      <c r="E4" s="28"/>
      <c r="F4" s="30"/>
      <c r="G4" s="30"/>
      <c r="H4" s="29" t="s">
        <v>11</v>
      </c>
      <c r="I4" s="29" t="s">
        <v>12</v>
      </c>
      <c r="J4" s="29" t="s">
        <v>13</v>
      </c>
      <c r="K4" s="29" t="s">
        <v>14</v>
      </c>
      <c r="L4" s="29" t="s">
        <v>15</v>
      </c>
      <c r="M4" s="29" t="s">
        <v>16</v>
      </c>
      <c r="N4" s="29" t="s">
        <v>16</v>
      </c>
      <c r="O4" s="29" t="s">
        <v>17</v>
      </c>
      <c r="P4" s="29" t="s">
        <v>18</v>
      </c>
      <c r="Q4" s="30"/>
      <c r="R4" s="30"/>
      <c r="S4" s="30"/>
      <c r="T4" s="30"/>
      <c r="U4" s="34"/>
    </row>
    <row r="5" spans="1:21" x14ac:dyDescent="0.25">
      <c r="A5" s="28"/>
      <c r="B5" s="28"/>
      <c r="C5" s="28"/>
      <c r="D5" s="28"/>
      <c r="E5" s="28"/>
      <c r="F5" s="30"/>
      <c r="G5" s="30"/>
      <c r="H5" s="30"/>
      <c r="I5" s="30"/>
      <c r="J5" s="30"/>
      <c r="K5" s="33"/>
      <c r="L5" s="30"/>
      <c r="M5" s="33"/>
      <c r="N5" s="33"/>
      <c r="O5" s="30"/>
      <c r="P5" s="33"/>
      <c r="Q5" s="30"/>
      <c r="R5" s="30"/>
      <c r="S5" s="30"/>
      <c r="T5" s="30"/>
      <c r="U5" s="34"/>
    </row>
    <row r="6" spans="1:21" x14ac:dyDescent="0.25">
      <c r="A6" s="28"/>
      <c r="B6" s="28"/>
      <c r="C6" s="28"/>
      <c r="D6" s="28"/>
      <c r="E6" s="28"/>
      <c r="F6" s="30"/>
      <c r="G6" s="30"/>
      <c r="H6" s="30"/>
      <c r="I6" s="30"/>
      <c r="J6" s="30"/>
      <c r="K6" s="6" t="s">
        <v>19</v>
      </c>
      <c r="L6" s="33"/>
      <c r="M6" s="6" t="s">
        <v>20</v>
      </c>
      <c r="N6" s="6" t="s">
        <v>21</v>
      </c>
      <c r="O6" s="33"/>
      <c r="P6" s="14" t="s">
        <v>22</v>
      </c>
      <c r="Q6" s="30"/>
      <c r="R6" s="30"/>
      <c r="S6" s="30"/>
      <c r="T6" s="30"/>
      <c r="U6" s="34"/>
    </row>
    <row r="7" spans="1:21" x14ac:dyDescent="0.25">
      <c r="A7" s="28"/>
      <c r="B7" s="28"/>
      <c r="C7" s="28"/>
      <c r="D7" s="28"/>
      <c r="E7" s="46"/>
      <c r="F7" s="30"/>
      <c r="G7" s="30"/>
      <c r="H7" s="30"/>
      <c r="I7" s="30"/>
      <c r="J7" s="30"/>
      <c r="K7" s="13" t="s">
        <v>23</v>
      </c>
      <c r="L7" s="13" t="s">
        <v>23</v>
      </c>
      <c r="M7" s="13" t="s">
        <v>23</v>
      </c>
      <c r="N7" s="13" t="s">
        <v>23</v>
      </c>
      <c r="O7" s="13" t="s">
        <v>24</v>
      </c>
      <c r="P7" s="13" t="s">
        <v>23</v>
      </c>
      <c r="Q7" s="30"/>
      <c r="R7" s="30"/>
      <c r="S7" s="30"/>
      <c r="T7" s="30"/>
      <c r="U7" s="34"/>
    </row>
    <row r="8" spans="1:21" x14ac:dyDescent="0.25">
      <c r="A8" s="1" t="s">
        <v>25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 t="s">
        <v>33</v>
      </c>
      <c r="J8" s="1" t="s">
        <v>34</v>
      </c>
      <c r="K8" s="1" t="s">
        <v>35</v>
      </c>
      <c r="L8" s="1" t="s">
        <v>36</v>
      </c>
      <c r="M8" s="1" t="s">
        <v>37</v>
      </c>
      <c r="N8" s="1" t="s">
        <v>38</v>
      </c>
      <c r="O8" s="1" t="s">
        <v>39</v>
      </c>
      <c r="P8" s="1" t="s">
        <v>40</v>
      </c>
      <c r="Q8" s="1" t="s">
        <v>41</v>
      </c>
      <c r="R8" s="1" t="s">
        <v>42</v>
      </c>
      <c r="S8" s="1" t="s">
        <v>43</v>
      </c>
      <c r="T8" s="1" t="s">
        <v>44</v>
      </c>
      <c r="U8" s="1" t="s">
        <v>45</v>
      </c>
    </row>
    <row r="9" spans="1:21" ht="63.75" x14ac:dyDescent="0.25">
      <c r="A9" s="2">
        <v>1</v>
      </c>
      <c r="B9" s="2" t="s">
        <v>48</v>
      </c>
      <c r="C9" s="2" t="s">
        <v>46</v>
      </c>
      <c r="D9" s="2" t="s">
        <v>49</v>
      </c>
      <c r="E9" s="2" t="s">
        <v>47</v>
      </c>
      <c r="F9" s="2">
        <v>1</v>
      </c>
      <c r="G9" s="2">
        <v>215.2</v>
      </c>
      <c r="H9" s="2" t="s">
        <v>50</v>
      </c>
      <c r="I9" s="2" t="s">
        <v>51</v>
      </c>
      <c r="J9" s="2" t="s">
        <v>52</v>
      </c>
      <c r="K9" s="3">
        <v>4.2999999999999997E-2</v>
      </c>
      <c r="L9" s="3">
        <v>0</v>
      </c>
      <c r="M9" s="3">
        <v>0</v>
      </c>
      <c r="N9" s="3">
        <v>0</v>
      </c>
      <c r="O9" s="3"/>
      <c r="P9" s="9"/>
      <c r="Q9" s="3">
        <v>7.2000000000000005E-4</v>
      </c>
      <c r="R9" s="3">
        <v>0</v>
      </c>
      <c r="S9" s="3">
        <v>4.3719999999999995E-2</v>
      </c>
      <c r="T9" s="3">
        <v>4.3719999999999995E-2</v>
      </c>
      <c r="U9" s="2"/>
    </row>
    <row r="10" spans="1:21" ht="63.75" x14ac:dyDescent="0.25">
      <c r="A10" s="2">
        <v>2</v>
      </c>
      <c r="B10" s="2" t="s">
        <v>48</v>
      </c>
      <c r="C10" s="2" t="s">
        <v>46</v>
      </c>
      <c r="D10" s="2" t="s">
        <v>54</v>
      </c>
      <c r="E10" s="2" t="s">
        <v>53</v>
      </c>
      <c r="F10" s="2">
        <v>2</v>
      </c>
      <c r="G10" s="2">
        <v>623.79999999999995</v>
      </c>
      <c r="H10" s="2" t="s">
        <v>50</v>
      </c>
      <c r="I10" s="2" t="s">
        <v>51</v>
      </c>
      <c r="J10" s="2" t="s">
        <v>52</v>
      </c>
      <c r="K10" s="3">
        <v>7.4200000000000002E-2</v>
      </c>
      <c r="L10" s="3">
        <v>0</v>
      </c>
      <c r="M10" s="3">
        <v>0.48599999999999999</v>
      </c>
      <c r="N10" s="3">
        <v>1.1664000000000001</v>
      </c>
      <c r="O10" s="3"/>
      <c r="P10" s="9"/>
      <c r="Q10" s="3">
        <v>1.7699999999999999E-3</v>
      </c>
      <c r="R10" s="3">
        <v>0</v>
      </c>
      <c r="S10" s="3">
        <v>0.56197000000000008</v>
      </c>
      <c r="T10" s="3">
        <v>1.2423700000000002</v>
      </c>
      <c r="U10" s="2"/>
    </row>
    <row r="11" spans="1:21" ht="63.75" x14ac:dyDescent="0.25">
      <c r="A11" s="2">
        <v>3</v>
      </c>
      <c r="B11" s="2" t="s">
        <v>48</v>
      </c>
      <c r="C11" s="2" t="s">
        <v>46</v>
      </c>
      <c r="D11" s="2" t="s">
        <v>56</v>
      </c>
      <c r="E11" s="2" t="s">
        <v>55</v>
      </c>
      <c r="F11" s="2">
        <v>1</v>
      </c>
      <c r="G11" s="2">
        <v>241.4</v>
      </c>
      <c r="H11" s="2" t="s">
        <v>50</v>
      </c>
      <c r="I11" s="2" t="s">
        <v>51</v>
      </c>
      <c r="J11" s="2" t="s">
        <v>52</v>
      </c>
      <c r="K11" s="3">
        <v>7.22E-2</v>
      </c>
      <c r="L11" s="3">
        <v>0.105</v>
      </c>
      <c r="M11" s="3">
        <v>2.4E-2</v>
      </c>
      <c r="N11" s="3">
        <v>5.7599999999999998E-2</v>
      </c>
      <c r="O11" s="3"/>
      <c r="P11" s="9"/>
      <c r="Q11" s="3">
        <v>2.0799999999999998E-3</v>
      </c>
      <c r="R11" s="3">
        <v>0</v>
      </c>
      <c r="S11" s="3">
        <v>0.20327999999999999</v>
      </c>
      <c r="T11" s="3">
        <v>0.23688000000000001</v>
      </c>
      <c r="U11" s="2"/>
    </row>
    <row r="12" spans="1:21" ht="63.75" x14ac:dyDescent="0.25">
      <c r="A12" s="2">
        <v>4</v>
      </c>
      <c r="B12" s="2" t="s">
        <v>48</v>
      </c>
      <c r="C12" s="2" t="s">
        <v>46</v>
      </c>
      <c r="D12" s="2" t="s">
        <v>58</v>
      </c>
      <c r="E12" s="2" t="s">
        <v>57</v>
      </c>
      <c r="F12" s="2">
        <v>2</v>
      </c>
      <c r="G12" s="2">
        <v>1132.0999999999999</v>
      </c>
      <c r="H12" s="2" t="s">
        <v>50</v>
      </c>
      <c r="I12" s="2" t="s">
        <v>51</v>
      </c>
      <c r="J12" s="2" t="s">
        <v>52</v>
      </c>
      <c r="K12" s="3">
        <v>0.17069999999999999</v>
      </c>
      <c r="L12" s="3">
        <v>0</v>
      </c>
      <c r="M12" s="3">
        <v>4.7579999999999997E-2</v>
      </c>
      <c r="N12" s="3">
        <v>0.31319999999999998</v>
      </c>
      <c r="O12" s="3"/>
      <c r="P12" s="3">
        <v>1.242E-2</v>
      </c>
      <c r="Q12" s="3">
        <v>3.15E-3</v>
      </c>
      <c r="R12" s="3">
        <v>0</v>
      </c>
      <c r="S12" s="3">
        <v>0.23384999999999995</v>
      </c>
      <c r="T12" s="3">
        <v>0.49946999999999997</v>
      </c>
      <c r="U12" s="2"/>
    </row>
    <row r="13" spans="1:21" ht="63.75" x14ac:dyDescent="0.25">
      <c r="A13" s="2">
        <v>5</v>
      </c>
      <c r="B13" s="2" t="s">
        <v>48</v>
      </c>
      <c r="C13" s="2" t="s">
        <v>46</v>
      </c>
      <c r="D13" s="2" t="s">
        <v>60</v>
      </c>
      <c r="E13" s="2" t="s">
        <v>59</v>
      </c>
      <c r="F13" s="2">
        <v>2</v>
      </c>
      <c r="G13" s="2">
        <v>1167.8</v>
      </c>
      <c r="H13" s="2" t="s">
        <v>50</v>
      </c>
      <c r="I13" s="2" t="s">
        <v>51</v>
      </c>
      <c r="J13" s="2" t="s">
        <v>52</v>
      </c>
      <c r="K13" s="3">
        <v>0.17069999999999999</v>
      </c>
      <c r="L13" s="3">
        <v>0</v>
      </c>
      <c r="M13" s="3">
        <v>4.7579999999999997E-2</v>
      </c>
      <c r="N13" s="3">
        <v>0.31319999999999998</v>
      </c>
      <c r="O13" s="3"/>
      <c r="P13" s="3">
        <v>1.242E-2</v>
      </c>
      <c r="Q13" s="3">
        <v>3.15E-3</v>
      </c>
      <c r="R13" s="3">
        <v>0</v>
      </c>
      <c r="S13" s="3">
        <v>0.23384999999999995</v>
      </c>
      <c r="T13" s="3">
        <v>0.49946999999999997</v>
      </c>
      <c r="U13" s="2"/>
    </row>
    <row r="14" spans="1:21" ht="63.75" x14ac:dyDescent="0.25">
      <c r="A14" s="2">
        <v>6</v>
      </c>
      <c r="B14" s="2" t="s">
        <v>48</v>
      </c>
      <c r="C14" s="2" t="s">
        <v>46</v>
      </c>
      <c r="D14" s="2" t="s">
        <v>62</v>
      </c>
      <c r="E14" s="2" t="s">
        <v>61</v>
      </c>
      <c r="F14" s="2">
        <v>2</v>
      </c>
      <c r="G14" s="2">
        <v>1172.8</v>
      </c>
      <c r="H14" s="2" t="s">
        <v>50</v>
      </c>
      <c r="I14" s="2" t="s">
        <v>51</v>
      </c>
      <c r="J14" s="2" t="s">
        <v>52</v>
      </c>
      <c r="K14" s="3">
        <v>0.17069999999999999</v>
      </c>
      <c r="L14" s="3">
        <v>0</v>
      </c>
      <c r="M14" s="3">
        <v>4.7579999999999997E-2</v>
      </c>
      <c r="N14" s="3">
        <v>0.31319999999999998</v>
      </c>
      <c r="O14" s="3"/>
      <c r="P14" s="3">
        <v>1.242E-2</v>
      </c>
      <c r="Q14" s="3">
        <v>3.15E-3</v>
      </c>
      <c r="R14" s="3">
        <v>0</v>
      </c>
      <c r="S14" s="3">
        <v>0.23384999999999995</v>
      </c>
      <c r="T14" s="3">
        <v>0.49946999999999997</v>
      </c>
      <c r="U14" s="2"/>
    </row>
    <row r="15" spans="1:21" ht="63.75" x14ac:dyDescent="0.25">
      <c r="A15" s="2">
        <v>7</v>
      </c>
      <c r="B15" s="2" t="s">
        <v>48</v>
      </c>
      <c r="C15" s="2" t="s">
        <v>46</v>
      </c>
      <c r="D15" s="2" t="s">
        <v>64</v>
      </c>
      <c r="E15" s="2" t="s">
        <v>63</v>
      </c>
      <c r="F15" s="2">
        <v>2</v>
      </c>
      <c r="G15" s="2">
        <v>1171</v>
      </c>
      <c r="H15" s="2" t="s">
        <v>50</v>
      </c>
      <c r="I15" s="2" t="s">
        <v>51</v>
      </c>
      <c r="J15" s="2" t="s">
        <v>52</v>
      </c>
      <c r="K15" s="3">
        <v>0.17069999999999999</v>
      </c>
      <c r="L15" s="3">
        <v>0</v>
      </c>
      <c r="M15" s="3">
        <v>4.7579999999999997E-2</v>
      </c>
      <c r="N15" s="3">
        <v>0.31319999999999998</v>
      </c>
      <c r="O15" s="3"/>
      <c r="P15" s="3">
        <v>1.242E-2</v>
      </c>
      <c r="Q15" s="3">
        <v>3.15E-3</v>
      </c>
      <c r="R15" s="3">
        <v>0</v>
      </c>
      <c r="S15" s="3">
        <v>0.23384999999999995</v>
      </c>
      <c r="T15" s="3">
        <v>0.49946999999999997</v>
      </c>
      <c r="U15" s="2"/>
    </row>
    <row r="16" spans="1:21" ht="63.75" x14ac:dyDescent="0.25">
      <c r="A16" s="2">
        <v>8</v>
      </c>
      <c r="B16" s="2" t="s">
        <v>48</v>
      </c>
      <c r="C16" s="2" t="s">
        <v>46</v>
      </c>
      <c r="D16" s="2" t="s">
        <v>66</v>
      </c>
      <c r="E16" s="2" t="s">
        <v>65</v>
      </c>
      <c r="F16" s="2">
        <v>2</v>
      </c>
      <c r="G16" s="2">
        <v>1163.5999999999999</v>
      </c>
      <c r="H16" s="2" t="s">
        <v>50</v>
      </c>
      <c r="I16" s="2" t="s">
        <v>51</v>
      </c>
      <c r="J16" s="2" t="s">
        <v>52</v>
      </c>
      <c r="K16" s="3">
        <v>0.17069999999999999</v>
      </c>
      <c r="L16" s="3">
        <v>0</v>
      </c>
      <c r="M16" s="3">
        <v>4.7579999999999997E-2</v>
      </c>
      <c r="N16" s="3">
        <v>0.31319999999999998</v>
      </c>
      <c r="O16" s="3"/>
      <c r="P16" s="3">
        <v>1.242E-2</v>
      </c>
      <c r="Q16" s="3">
        <v>3.15E-3</v>
      </c>
      <c r="R16" s="3">
        <v>0</v>
      </c>
      <c r="S16" s="3">
        <v>0.23384999999999995</v>
      </c>
      <c r="T16" s="3">
        <v>0.49946999999999997</v>
      </c>
      <c r="U16" s="2"/>
    </row>
    <row r="17" spans="1:21" ht="63.75" x14ac:dyDescent="0.25">
      <c r="A17" s="2">
        <v>9</v>
      </c>
      <c r="B17" s="2" t="s">
        <v>48</v>
      </c>
      <c r="C17" s="2" t="s">
        <v>46</v>
      </c>
      <c r="D17" s="2" t="s">
        <v>68</v>
      </c>
      <c r="E17" s="2" t="s">
        <v>67</v>
      </c>
      <c r="F17" s="2">
        <v>2</v>
      </c>
      <c r="G17" s="2">
        <v>1171.4000000000001</v>
      </c>
      <c r="H17" s="2" t="s">
        <v>50</v>
      </c>
      <c r="I17" s="2" t="s">
        <v>51</v>
      </c>
      <c r="J17" s="2" t="s">
        <v>52</v>
      </c>
      <c r="K17" s="3">
        <v>0.17069999999999999</v>
      </c>
      <c r="L17" s="3">
        <v>0</v>
      </c>
      <c r="M17" s="3">
        <v>4.7579999999999997E-2</v>
      </c>
      <c r="N17" s="3">
        <v>0.31319999999999998</v>
      </c>
      <c r="O17" s="3"/>
      <c r="P17" s="3">
        <v>1.242E-2</v>
      </c>
      <c r="Q17" s="3">
        <v>3.15E-3</v>
      </c>
      <c r="R17" s="3">
        <v>0</v>
      </c>
      <c r="S17" s="3">
        <v>0.23384999999999995</v>
      </c>
      <c r="T17" s="3">
        <v>0.49946999999999997</v>
      </c>
      <c r="U17" s="2"/>
    </row>
    <row r="18" spans="1:21" ht="63.75" x14ac:dyDescent="0.25">
      <c r="A18" s="2">
        <v>10</v>
      </c>
      <c r="B18" s="2" t="s">
        <v>48</v>
      </c>
      <c r="C18" s="2" t="s">
        <v>46</v>
      </c>
      <c r="D18" s="2" t="s">
        <v>70</v>
      </c>
      <c r="E18" s="2" t="s">
        <v>69</v>
      </c>
      <c r="F18" s="2">
        <v>2</v>
      </c>
      <c r="G18" s="2">
        <v>1169.4000000000001</v>
      </c>
      <c r="H18" s="2" t="s">
        <v>50</v>
      </c>
      <c r="I18" s="2" t="s">
        <v>51</v>
      </c>
      <c r="J18" s="2" t="s">
        <v>52</v>
      </c>
      <c r="K18" s="3">
        <v>0.17069999999999999</v>
      </c>
      <c r="L18" s="3">
        <v>0</v>
      </c>
      <c r="M18" s="3">
        <v>4.7579999999999997E-2</v>
      </c>
      <c r="N18" s="3">
        <v>0.31319999999999998</v>
      </c>
      <c r="O18" s="3"/>
      <c r="P18" s="3">
        <v>1.242E-2</v>
      </c>
      <c r="Q18" s="3">
        <v>3.15E-3</v>
      </c>
      <c r="R18" s="3">
        <v>0</v>
      </c>
      <c r="S18" s="3">
        <v>0.23384999999999995</v>
      </c>
      <c r="T18" s="3">
        <v>0.49946999999999997</v>
      </c>
      <c r="U18" s="2"/>
    </row>
    <row r="19" spans="1:21" ht="63.75" x14ac:dyDescent="0.25">
      <c r="A19" s="2">
        <v>11</v>
      </c>
      <c r="B19" s="2" t="s">
        <v>48</v>
      </c>
      <c r="C19" s="2" t="s">
        <v>46</v>
      </c>
      <c r="D19" s="2" t="s">
        <v>72</v>
      </c>
      <c r="E19" s="2" t="s">
        <v>71</v>
      </c>
      <c r="F19" s="2">
        <v>2</v>
      </c>
      <c r="G19" s="2">
        <v>1226.7</v>
      </c>
      <c r="H19" s="2" t="s">
        <v>50</v>
      </c>
      <c r="I19" s="2" t="s">
        <v>51</v>
      </c>
      <c r="J19" s="2" t="s">
        <v>52</v>
      </c>
      <c r="K19" s="3">
        <v>0.15620000000000001</v>
      </c>
      <c r="L19" s="3">
        <v>1.4500000000000001E-2</v>
      </c>
      <c r="M19" s="3">
        <v>0.06</v>
      </c>
      <c r="N19" s="3">
        <v>0.14399999999999999</v>
      </c>
      <c r="O19" s="3"/>
      <c r="P19" s="9"/>
      <c r="Q19" s="3">
        <v>3.0499999999999998E-3</v>
      </c>
      <c r="R19" s="3">
        <v>0</v>
      </c>
      <c r="S19" s="3">
        <v>0.23375000000000001</v>
      </c>
      <c r="T19" s="3">
        <v>0.31774999999999998</v>
      </c>
      <c r="U19" s="2"/>
    </row>
    <row r="20" spans="1:21" ht="63.75" x14ac:dyDescent="0.25">
      <c r="A20" s="2">
        <v>12</v>
      </c>
      <c r="B20" s="2" t="s">
        <v>48</v>
      </c>
      <c r="C20" s="2" t="s">
        <v>46</v>
      </c>
      <c r="D20" s="2" t="s">
        <v>74</v>
      </c>
      <c r="E20" s="2" t="s">
        <v>73</v>
      </c>
      <c r="F20" s="2">
        <v>2</v>
      </c>
      <c r="G20" s="2">
        <v>1169.3</v>
      </c>
      <c r="H20" s="2" t="s">
        <v>50</v>
      </c>
      <c r="I20" s="2" t="s">
        <v>51</v>
      </c>
      <c r="J20" s="2" t="s">
        <v>52</v>
      </c>
      <c r="K20" s="3">
        <v>0.17069999999999999</v>
      </c>
      <c r="L20" s="3">
        <v>0</v>
      </c>
      <c r="M20" s="3">
        <v>4.7579999999999997E-2</v>
      </c>
      <c r="N20" s="3">
        <v>0.31319999999999998</v>
      </c>
      <c r="O20" s="3"/>
      <c r="P20" s="3">
        <v>1.242E-2</v>
      </c>
      <c r="Q20" s="3">
        <v>3.15E-3</v>
      </c>
      <c r="R20" s="3">
        <v>0</v>
      </c>
      <c r="S20" s="3">
        <v>0.23384999999999995</v>
      </c>
      <c r="T20" s="3">
        <v>0.49946999999999997</v>
      </c>
      <c r="U20" s="2"/>
    </row>
    <row r="21" spans="1:21" ht="63.75" x14ac:dyDescent="0.25">
      <c r="A21" s="2">
        <v>13</v>
      </c>
      <c r="B21" s="2" t="s">
        <v>48</v>
      </c>
      <c r="C21" s="2" t="s">
        <v>46</v>
      </c>
      <c r="D21" s="2" t="s">
        <v>76</v>
      </c>
      <c r="E21" s="2" t="s">
        <v>75</v>
      </c>
      <c r="F21" s="2">
        <v>2</v>
      </c>
      <c r="G21" s="2">
        <v>1252.3</v>
      </c>
      <c r="H21" s="2" t="s">
        <v>50</v>
      </c>
      <c r="I21" s="2" t="s">
        <v>51</v>
      </c>
      <c r="J21" s="2" t="s">
        <v>52</v>
      </c>
      <c r="K21" s="3">
        <v>0.15620000000000001</v>
      </c>
      <c r="L21" s="3">
        <v>1.4500000000000001E-2</v>
      </c>
      <c r="M21" s="3">
        <v>0.06</v>
      </c>
      <c r="N21" s="3">
        <v>0.14399999999999999</v>
      </c>
      <c r="O21" s="3"/>
      <c r="P21" s="9"/>
      <c r="Q21" s="3">
        <v>3.0499999999999998E-3</v>
      </c>
      <c r="R21" s="3">
        <v>0</v>
      </c>
      <c r="S21" s="3">
        <v>0.23375000000000001</v>
      </c>
      <c r="T21" s="3">
        <v>0.31774999999999998</v>
      </c>
      <c r="U21" s="2"/>
    </row>
    <row r="22" spans="1:21" ht="63.75" x14ac:dyDescent="0.25">
      <c r="A22" s="2">
        <v>14</v>
      </c>
      <c r="B22" s="2" t="s">
        <v>48</v>
      </c>
      <c r="C22" s="2" t="s">
        <v>46</v>
      </c>
      <c r="D22" s="2" t="s">
        <v>78</v>
      </c>
      <c r="E22" s="2" t="s">
        <v>77</v>
      </c>
      <c r="F22" s="2">
        <v>2</v>
      </c>
      <c r="G22" s="2"/>
      <c r="H22" s="2" t="s">
        <v>50</v>
      </c>
      <c r="I22" s="2" t="s">
        <v>51</v>
      </c>
      <c r="J22" s="2" t="s">
        <v>52</v>
      </c>
      <c r="K22" s="3">
        <v>0.15620000000000001</v>
      </c>
      <c r="L22" s="3">
        <v>1.4500000000000001E-2</v>
      </c>
      <c r="M22" s="3">
        <v>0.06</v>
      </c>
      <c r="N22" s="3">
        <v>0.14399999999999999</v>
      </c>
      <c r="O22" s="3"/>
      <c r="P22" s="9"/>
      <c r="Q22" s="3">
        <v>3.0499999999999998E-3</v>
      </c>
      <c r="R22" s="3">
        <v>0</v>
      </c>
      <c r="S22" s="3">
        <v>0.23375000000000001</v>
      </c>
      <c r="T22" s="3">
        <v>0.31774999999999998</v>
      </c>
      <c r="U22" s="2"/>
    </row>
    <row r="23" spans="1:21" ht="63.75" x14ac:dyDescent="0.25">
      <c r="A23" s="2">
        <v>15</v>
      </c>
      <c r="B23" s="2" t="s">
        <v>48</v>
      </c>
      <c r="C23" s="2" t="s">
        <v>46</v>
      </c>
      <c r="D23" s="2" t="s">
        <v>80</v>
      </c>
      <c r="E23" s="2" t="s">
        <v>79</v>
      </c>
      <c r="F23" s="2">
        <v>2</v>
      </c>
      <c r="G23" s="2">
        <v>1169.5999999999999</v>
      </c>
      <c r="H23" s="2" t="s">
        <v>50</v>
      </c>
      <c r="I23" s="2" t="s">
        <v>51</v>
      </c>
      <c r="J23" s="2" t="s">
        <v>52</v>
      </c>
      <c r="K23" s="3">
        <v>0.17069999999999999</v>
      </c>
      <c r="L23" s="3">
        <v>0</v>
      </c>
      <c r="M23" s="3">
        <v>4.7579999999999997E-2</v>
      </c>
      <c r="N23" s="3">
        <v>0.31319999999999998</v>
      </c>
      <c r="O23" s="3"/>
      <c r="P23" s="3">
        <v>1.242E-2</v>
      </c>
      <c r="Q23" s="3">
        <v>5.9800000000000001E-3</v>
      </c>
      <c r="R23" s="3">
        <v>0</v>
      </c>
      <c r="S23" s="3">
        <v>0.23667999999999997</v>
      </c>
      <c r="T23" s="3">
        <v>0.50229999999999997</v>
      </c>
      <c r="U23" s="2"/>
    </row>
    <row r="24" spans="1:21" ht="63.75" x14ac:dyDescent="0.25">
      <c r="A24" s="2">
        <v>16</v>
      </c>
      <c r="B24" s="2" t="s">
        <v>48</v>
      </c>
      <c r="C24" s="2" t="s">
        <v>46</v>
      </c>
      <c r="D24" s="2" t="s">
        <v>82</v>
      </c>
      <c r="E24" s="2" t="s">
        <v>81</v>
      </c>
      <c r="F24" s="2">
        <v>2</v>
      </c>
      <c r="G24" s="2">
        <v>828.2</v>
      </c>
      <c r="H24" s="2" t="s">
        <v>50</v>
      </c>
      <c r="I24" s="2" t="s">
        <v>51</v>
      </c>
      <c r="J24" s="2" t="s">
        <v>52</v>
      </c>
      <c r="K24" s="3">
        <v>5.9400000000000001E-2</v>
      </c>
      <c r="L24" s="3">
        <v>0</v>
      </c>
      <c r="M24" s="3">
        <v>1.506E-2</v>
      </c>
      <c r="N24" s="3">
        <v>9.8820000000000005E-2</v>
      </c>
      <c r="O24" s="3"/>
      <c r="P24" s="3">
        <v>2.9399999999999999E-3</v>
      </c>
      <c r="Q24" s="3">
        <v>1.07E-3</v>
      </c>
      <c r="R24" s="3">
        <v>0</v>
      </c>
      <c r="S24" s="3">
        <v>7.8469999999999998E-2</v>
      </c>
      <c r="T24" s="3">
        <v>0.16222999999999999</v>
      </c>
      <c r="U24" s="2"/>
    </row>
    <row r="25" spans="1:21" ht="63.75" x14ac:dyDescent="0.25">
      <c r="A25" s="2">
        <v>17</v>
      </c>
      <c r="B25" s="2" t="s">
        <v>48</v>
      </c>
      <c r="C25" s="2" t="s">
        <v>46</v>
      </c>
      <c r="D25" s="2" t="s">
        <v>84</v>
      </c>
      <c r="E25" s="2" t="s">
        <v>83</v>
      </c>
      <c r="F25" s="2">
        <v>2</v>
      </c>
      <c r="G25" s="2">
        <v>824.6</v>
      </c>
      <c r="H25" s="2" t="s">
        <v>50</v>
      </c>
      <c r="I25" s="2" t="s">
        <v>51</v>
      </c>
      <c r="J25" s="2" t="s">
        <v>52</v>
      </c>
      <c r="K25" s="3">
        <v>5.9400000000000001E-2</v>
      </c>
      <c r="L25" s="3">
        <v>0</v>
      </c>
      <c r="M25" s="3">
        <v>1.506E-2</v>
      </c>
      <c r="N25" s="3">
        <v>9.8820000000000005E-2</v>
      </c>
      <c r="O25" s="3"/>
      <c r="P25" s="3">
        <v>2.9399999999999999E-3</v>
      </c>
      <c r="Q25" s="3">
        <v>1.07E-3</v>
      </c>
      <c r="R25" s="3">
        <v>0</v>
      </c>
      <c r="S25" s="3">
        <v>7.8469999999999998E-2</v>
      </c>
      <c r="T25" s="3">
        <v>0.16222999999999999</v>
      </c>
      <c r="U25" s="2"/>
    </row>
    <row r="26" spans="1:21" ht="63.75" x14ac:dyDescent="0.25">
      <c r="A26" s="2">
        <v>18</v>
      </c>
      <c r="B26" s="2" t="s">
        <v>48</v>
      </c>
      <c r="C26" s="2" t="s">
        <v>46</v>
      </c>
      <c r="D26" s="2" t="s">
        <v>86</v>
      </c>
      <c r="E26" s="2" t="s">
        <v>85</v>
      </c>
      <c r="F26" s="2">
        <v>2</v>
      </c>
      <c r="G26" s="2">
        <v>826.5</v>
      </c>
      <c r="H26" s="2" t="s">
        <v>50</v>
      </c>
      <c r="I26" s="2" t="s">
        <v>51</v>
      </c>
      <c r="J26" s="2" t="s">
        <v>52</v>
      </c>
      <c r="K26" s="3">
        <v>5.9400000000000001E-2</v>
      </c>
      <c r="L26" s="3">
        <v>0</v>
      </c>
      <c r="M26" s="3">
        <v>1.506E-2</v>
      </c>
      <c r="N26" s="3">
        <v>9.8820000000000005E-2</v>
      </c>
      <c r="O26" s="3"/>
      <c r="P26" s="3">
        <v>2.9399999999999999E-3</v>
      </c>
      <c r="Q26" s="3">
        <v>1.07E-3</v>
      </c>
      <c r="R26" s="3">
        <v>0</v>
      </c>
      <c r="S26" s="3">
        <v>7.8469999999999998E-2</v>
      </c>
      <c r="T26" s="3">
        <v>0.16222999999999999</v>
      </c>
      <c r="U26" s="2"/>
    </row>
    <row r="27" spans="1:21" ht="63.75" x14ac:dyDescent="0.25">
      <c r="A27" s="2">
        <v>19</v>
      </c>
      <c r="B27" s="2" t="s">
        <v>48</v>
      </c>
      <c r="C27" s="2" t="s">
        <v>46</v>
      </c>
      <c r="D27" s="2" t="s">
        <v>88</v>
      </c>
      <c r="E27" s="2" t="s">
        <v>87</v>
      </c>
      <c r="F27" s="2">
        <v>3</v>
      </c>
      <c r="G27" s="2">
        <v>827.4</v>
      </c>
      <c r="H27" s="2" t="s">
        <v>50</v>
      </c>
      <c r="I27" s="2" t="s">
        <v>51</v>
      </c>
      <c r="J27" s="2" t="s">
        <v>52</v>
      </c>
      <c r="K27" s="3">
        <v>5.9400000000000001E-2</v>
      </c>
      <c r="L27" s="3">
        <v>0</v>
      </c>
      <c r="M27" s="3">
        <v>1.7999999999999999E-2</v>
      </c>
      <c r="N27" s="3">
        <v>4.3200000000000002E-2</v>
      </c>
      <c r="O27" s="3"/>
      <c r="P27" s="9"/>
      <c r="Q27" s="3">
        <v>1.1100000000000001E-3</v>
      </c>
      <c r="R27" s="3">
        <v>0</v>
      </c>
      <c r="S27" s="3">
        <v>7.8509999999999996E-2</v>
      </c>
      <c r="T27" s="3">
        <v>0.10371</v>
      </c>
      <c r="U27" s="2">
        <v>29</v>
      </c>
    </row>
    <row r="28" spans="1:21" ht="63.75" x14ac:dyDescent="0.25">
      <c r="A28" s="2">
        <v>20</v>
      </c>
      <c r="B28" s="2" t="s">
        <v>48</v>
      </c>
      <c r="C28" s="2" t="s">
        <v>46</v>
      </c>
      <c r="D28" s="2" t="s">
        <v>90</v>
      </c>
      <c r="E28" s="2" t="s">
        <v>89</v>
      </c>
      <c r="F28" s="2">
        <v>1</v>
      </c>
      <c r="G28" s="2">
        <v>230</v>
      </c>
      <c r="H28" s="2" t="s">
        <v>50</v>
      </c>
      <c r="I28" s="2" t="s">
        <v>51</v>
      </c>
      <c r="J28" s="2" t="s">
        <v>52</v>
      </c>
      <c r="K28" s="3">
        <v>0.04</v>
      </c>
      <c r="L28" s="3">
        <v>0</v>
      </c>
      <c r="M28" s="3">
        <v>4.7999999999999996E-3</v>
      </c>
      <c r="N28" s="3">
        <v>7.1999999999999998E-3</v>
      </c>
      <c r="O28" s="3"/>
      <c r="P28" s="3">
        <v>1.1999999999999999E-3</v>
      </c>
      <c r="Q28" s="3">
        <v>5.1000000000000004E-4</v>
      </c>
      <c r="R28" s="3">
        <v>0</v>
      </c>
      <c r="S28" s="3">
        <v>4.6509999999999996E-2</v>
      </c>
      <c r="T28" s="3">
        <v>4.8909999999999995E-2</v>
      </c>
      <c r="U28" s="2"/>
    </row>
    <row r="29" spans="1:21" ht="63.75" x14ac:dyDescent="0.25">
      <c r="A29" s="2">
        <v>21</v>
      </c>
      <c r="B29" s="2" t="s">
        <v>48</v>
      </c>
      <c r="C29" s="2" t="s">
        <v>46</v>
      </c>
      <c r="D29" s="2" t="s">
        <v>92</v>
      </c>
      <c r="E29" s="2" t="s">
        <v>91</v>
      </c>
      <c r="F29" s="2">
        <v>1</v>
      </c>
      <c r="G29" s="2">
        <v>25.3</v>
      </c>
      <c r="H29" s="2" t="s">
        <v>50</v>
      </c>
      <c r="I29" s="2" t="s">
        <v>51</v>
      </c>
      <c r="J29" s="2" t="s">
        <v>52</v>
      </c>
      <c r="K29" s="3">
        <v>1.11E-2</v>
      </c>
      <c r="L29" s="3">
        <v>0</v>
      </c>
      <c r="M29" s="3">
        <v>0</v>
      </c>
      <c r="N29" s="3">
        <v>0</v>
      </c>
      <c r="O29" s="3"/>
      <c r="P29" s="9"/>
      <c r="Q29" s="3">
        <v>1.3999999999999999E-4</v>
      </c>
      <c r="R29" s="3">
        <v>0</v>
      </c>
      <c r="S29" s="3">
        <v>1.124E-2</v>
      </c>
      <c r="T29" s="3">
        <v>1.124E-2</v>
      </c>
      <c r="U29" s="2"/>
    </row>
    <row r="30" spans="1:21" ht="63.75" x14ac:dyDescent="0.25">
      <c r="A30" s="2">
        <v>22</v>
      </c>
      <c r="B30" s="2" t="s">
        <v>48</v>
      </c>
      <c r="C30" s="2" t="s">
        <v>46</v>
      </c>
      <c r="D30" s="2" t="s">
        <v>25</v>
      </c>
      <c r="E30" s="2" t="s">
        <v>93</v>
      </c>
      <c r="F30" s="2">
        <v>2</v>
      </c>
      <c r="G30" s="2">
        <v>672.2</v>
      </c>
      <c r="H30" s="2" t="s">
        <v>50</v>
      </c>
      <c r="I30" s="2" t="s">
        <v>51</v>
      </c>
      <c r="J30" s="2" t="s">
        <v>52</v>
      </c>
      <c r="K30" s="3">
        <v>5.9400000000000001E-2</v>
      </c>
      <c r="L30" s="3">
        <v>0</v>
      </c>
      <c r="M30" s="3">
        <v>1.7999999999999999E-2</v>
      </c>
      <c r="N30" s="3">
        <v>4.3200000000000002E-2</v>
      </c>
      <c r="O30" s="3"/>
      <c r="P30" s="9"/>
      <c r="Q30" s="9"/>
      <c r="R30" s="3">
        <v>0</v>
      </c>
      <c r="S30" s="3">
        <v>7.7399999999999997E-2</v>
      </c>
      <c r="T30" s="3">
        <v>0.1026</v>
      </c>
      <c r="U30" s="2">
        <v>40</v>
      </c>
    </row>
    <row r="31" spans="1:21" ht="63.75" x14ac:dyDescent="0.25">
      <c r="A31" s="2">
        <v>23</v>
      </c>
      <c r="B31" s="2" t="s">
        <v>48</v>
      </c>
      <c r="C31" s="2" t="s">
        <v>46</v>
      </c>
      <c r="D31" s="2" t="s">
        <v>26</v>
      </c>
      <c r="E31" s="2" t="s">
        <v>94</v>
      </c>
      <c r="F31" s="2">
        <v>2</v>
      </c>
      <c r="G31" s="2">
        <v>754.1</v>
      </c>
      <c r="H31" s="2" t="s">
        <v>50</v>
      </c>
      <c r="I31" s="2" t="s">
        <v>51</v>
      </c>
      <c r="J31" s="2" t="s">
        <v>52</v>
      </c>
      <c r="K31" s="3">
        <v>5.9400000000000001E-2</v>
      </c>
      <c r="L31" s="3">
        <v>0</v>
      </c>
      <c r="M31" s="3">
        <v>1.7999999999999999E-2</v>
      </c>
      <c r="N31" s="3">
        <v>4.3200000000000002E-2</v>
      </c>
      <c r="O31" s="3"/>
      <c r="P31" s="9"/>
      <c r="Q31" s="9"/>
      <c r="R31" s="3">
        <v>0</v>
      </c>
      <c r="S31" s="3">
        <v>7.7399999999999997E-2</v>
      </c>
      <c r="T31" s="3">
        <v>0.1026</v>
      </c>
      <c r="U31" s="2">
        <v>47</v>
      </c>
    </row>
    <row r="32" spans="1:21" ht="63.75" x14ac:dyDescent="0.25">
      <c r="A32" s="2">
        <v>24</v>
      </c>
      <c r="B32" s="2" t="s">
        <v>48</v>
      </c>
      <c r="C32" s="2" t="s">
        <v>46</v>
      </c>
      <c r="D32" s="2" t="s">
        <v>27</v>
      </c>
      <c r="E32" s="2" t="s">
        <v>95</v>
      </c>
      <c r="F32" s="2">
        <v>2</v>
      </c>
      <c r="G32" s="2">
        <v>754.3</v>
      </c>
      <c r="H32" s="2" t="s">
        <v>50</v>
      </c>
      <c r="I32" s="2" t="s">
        <v>51</v>
      </c>
      <c r="J32" s="2" t="s">
        <v>52</v>
      </c>
      <c r="K32" s="3">
        <v>5.9400000000000001E-2</v>
      </c>
      <c r="L32" s="3">
        <v>0</v>
      </c>
      <c r="M32" s="3">
        <v>1.7999999999999999E-2</v>
      </c>
      <c r="N32" s="3">
        <v>4.3200000000000002E-2</v>
      </c>
      <c r="O32" s="3"/>
      <c r="P32" s="9"/>
      <c r="Q32" s="9"/>
      <c r="R32" s="3">
        <v>0</v>
      </c>
      <c r="S32" s="3">
        <v>7.7399999999999997E-2</v>
      </c>
      <c r="T32" s="3">
        <v>0.1026</v>
      </c>
      <c r="U32" s="2">
        <v>55</v>
      </c>
    </row>
    <row r="33" spans="1:21" ht="63.75" x14ac:dyDescent="0.25">
      <c r="A33" s="2">
        <v>25</v>
      </c>
      <c r="B33" s="2" t="s">
        <v>48</v>
      </c>
      <c r="C33" s="2" t="s">
        <v>46</v>
      </c>
      <c r="D33" s="2" t="s">
        <v>28</v>
      </c>
      <c r="E33" s="2" t="s">
        <v>96</v>
      </c>
      <c r="F33" s="2">
        <v>2</v>
      </c>
      <c r="G33" s="2">
        <v>475.7</v>
      </c>
      <c r="H33" s="2" t="s">
        <v>50</v>
      </c>
      <c r="I33" s="2" t="s">
        <v>51</v>
      </c>
      <c r="J33" s="2" t="s">
        <v>52</v>
      </c>
      <c r="K33" s="3">
        <v>5.9400000000000001E-2</v>
      </c>
      <c r="L33" s="3">
        <v>0</v>
      </c>
      <c r="M33" s="3">
        <v>1.7999999999999999E-2</v>
      </c>
      <c r="N33" s="3">
        <v>4.3200000000000002E-2</v>
      </c>
      <c r="O33" s="3"/>
      <c r="P33" s="9"/>
      <c r="Q33" s="9"/>
      <c r="R33" s="3">
        <v>0</v>
      </c>
      <c r="S33" s="3">
        <v>7.7399999999999997E-2</v>
      </c>
      <c r="T33" s="3">
        <v>0.1026</v>
      </c>
      <c r="U33" s="2">
        <v>48</v>
      </c>
    </row>
    <row r="34" spans="1:21" ht="63.75" x14ac:dyDescent="0.25">
      <c r="A34" s="2">
        <v>26</v>
      </c>
      <c r="B34" s="2" t="s">
        <v>48</v>
      </c>
      <c r="C34" s="2" t="s">
        <v>46</v>
      </c>
      <c r="D34" s="2" t="s">
        <v>33</v>
      </c>
      <c r="E34" s="2" t="s">
        <v>97</v>
      </c>
      <c r="F34" s="2">
        <v>2</v>
      </c>
      <c r="G34" s="2">
        <v>889.4</v>
      </c>
      <c r="H34" s="2" t="s">
        <v>50</v>
      </c>
      <c r="I34" s="2" t="s">
        <v>51</v>
      </c>
      <c r="J34" s="2" t="s">
        <v>52</v>
      </c>
      <c r="K34" s="3">
        <v>8.6999999999999994E-2</v>
      </c>
      <c r="L34" s="3">
        <v>0</v>
      </c>
      <c r="M34" s="3">
        <v>1.7000000000000001E-2</v>
      </c>
      <c r="N34" s="3">
        <v>2.3800000000000002E-2</v>
      </c>
      <c r="O34" s="3"/>
      <c r="P34" s="9"/>
      <c r="Q34" s="9"/>
      <c r="R34" s="3">
        <v>0</v>
      </c>
      <c r="S34" s="3">
        <v>0.104</v>
      </c>
      <c r="T34" s="3">
        <v>0.1108</v>
      </c>
      <c r="U34" s="2">
        <v>41</v>
      </c>
    </row>
    <row r="35" spans="1:21" ht="63.75" x14ac:dyDescent="0.25">
      <c r="A35" s="2">
        <v>27</v>
      </c>
      <c r="B35" s="2" t="s">
        <v>48</v>
      </c>
      <c r="C35" s="2" t="s">
        <v>46</v>
      </c>
      <c r="D35" s="2" t="s">
        <v>34</v>
      </c>
      <c r="E35" s="2" t="s">
        <v>98</v>
      </c>
      <c r="F35" s="2">
        <v>2</v>
      </c>
      <c r="G35" s="2">
        <v>886.1</v>
      </c>
      <c r="H35" s="2" t="s">
        <v>50</v>
      </c>
      <c r="I35" s="2" t="s">
        <v>51</v>
      </c>
      <c r="J35" s="2" t="s">
        <v>52</v>
      </c>
      <c r="K35" s="3">
        <v>8.6999999999999994E-2</v>
      </c>
      <c r="L35" s="3">
        <v>0</v>
      </c>
      <c r="M35" s="3">
        <v>1.7000000000000001E-2</v>
      </c>
      <c r="N35" s="3">
        <v>2.3800000000000002E-2</v>
      </c>
      <c r="O35" s="3"/>
      <c r="P35" s="9"/>
      <c r="Q35" s="9"/>
      <c r="R35" s="3">
        <v>0</v>
      </c>
      <c r="S35" s="3">
        <v>0.104</v>
      </c>
      <c r="T35" s="3">
        <v>0.1108</v>
      </c>
      <c r="U35" s="2">
        <v>53</v>
      </c>
    </row>
    <row r="36" spans="1:21" x14ac:dyDescent="0.25">
      <c r="J36" s="20" t="s">
        <v>143</v>
      </c>
      <c r="K36" s="23">
        <f>SUM(K9:K35)</f>
        <v>2.8946000000000018</v>
      </c>
      <c r="L36" s="23">
        <f t="shared" ref="L36:U36" si="0">SUM(L9:L35)</f>
        <v>0.14850000000000002</v>
      </c>
      <c r="M36" s="23">
        <f t="shared" si="0"/>
        <v>1.2921999999999998</v>
      </c>
      <c r="N36" s="23">
        <f t="shared" si="0"/>
        <v>5.0420599999999984</v>
      </c>
      <c r="O36" s="23">
        <f t="shared" si="0"/>
        <v>0</v>
      </c>
      <c r="P36" s="23">
        <f t="shared" si="0"/>
        <v>0.12180000000000001</v>
      </c>
      <c r="Q36" s="23">
        <f t="shared" si="0"/>
        <v>4.9869999999999998E-2</v>
      </c>
      <c r="R36" s="23">
        <f t="shared" si="0"/>
        <v>0</v>
      </c>
      <c r="S36" s="23">
        <f t="shared" si="0"/>
        <v>4.506969999999999</v>
      </c>
      <c r="T36" s="23">
        <f t="shared" si="0"/>
        <v>8.256829999999999</v>
      </c>
      <c r="U36" s="24">
        <f t="shared" si="0"/>
        <v>313</v>
      </c>
    </row>
    <row r="37" spans="1:21" x14ac:dyDescent="0.25">
      <c r="A37" s="17" t="s">
        <v>138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21" x14ac:dyDescent="0.25">
      <c r="A38" s="18" t="s">
        <v>140</v>
      </c>
      <c r="B38" s="18"/>
      <c r="C38" s="18"/>
      <c r="D38" s="18"/>
      <c r="E38" s="18"/>
      <c r="F38" s="18"/>
      <c r="G38" s="18"/>
      <c r="H38" s="18"/>
      <c r="I38" s="18"/>
      <c r="J38" s="17"/>
      <c r="K38" s="17"/>
      <c r="L38" s="17"/>
    </row>
  </sheetData>
  <mergeCells count="26">
    <mergeCell ref="J4:J7"/>
    <mergeCell ref="A1:U1"/>
    <mergeCell ref="A2:U2"/>
    <mergeCell ref="A3:A7"/>
    <mergeCell ref="B3:D3"/>
    <mergeCell ref="E3:E7"/>
    <mergeCell ref="F3:F7"/>
    <mergeCell ref="G3:G7"/>
    <mergeCell ref="H3:J3"/>
    <mergeCell ref="K3:P3"/>
    <mergeCell ref="Q3:Q7"/>
    <mergeCell ref="B4:B7"/>
    <mergeCell ref="C4:C7"/>
    <mergeCell ref="D4:D7"/>
    <mergeCell ref="H4:H7"/>
    <mergeCell ref="I4:I7"/>
    <mergeCell ref="P4:P5"/>
    <mergeCell ref="R3:R7"/>
    <mergeCell ref="S3:S7"/>
    <mergeCell ref="T3:T7"/>
    <mergeCell ref="U3:U7"/>
    <mergeCell ref="K4:K5"/>
    <mergeCell ref="L4:L6"/>
    <mergeCell ref="M4:M5"/>
    <mergeCell ref="N4:N5"/>
    <mergeCell ref="O4:O6"/>
  </mergeCells>
  <pageMargins left="0.23622047244094491" right="0.23622047244094491" top="0.15748031496062992" bottom="0.35433070866141736" header="0.31496062992125984" footer="0.31496062992125984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14"/>
  <sheetViews>
    <sheetView tabSelected="1" workbookViewId="0">
      <selection activeCell="X24" sqref="X24"/>
    </sheetView>
  </sheetViews>
  <sheetFormatPr defaultRowHeight="15" x14ac:dyDescent="0.25"/>
  <cols>
    <col min="1" max="1" width="3.7109375" customWidth="1"/>
    <col min="3" max="3" width="5.5703125" customWidth="1"/>
    <col min="4" max="4" width="6.140625" customWidth="1"/>
    <col min="6" max="6" width="6.85546875" customWidth="1"/>
  </cols>
  <sheetData>
    <row r="1" spans="1:21" ht="18.75" x14ac:dyDescent="0.3">
      <c r="A1" s="31" t="s">
        <v>144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5.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27" t="s">
        <v>135</v>
      </c>
      <c r="B3" s="40" t="s">
        <v>1</v>
      </c>
      <c r="C3" s="41"/>
      <c r="D3" s="42"/>
      <c r="E3" s="27" t="s">
        <v>0</v>
      </c>
      <c r="F3" s="29" t="s">
        <v>6</v>
      </c>
      <c r="G3" s="29" t="s">
        <v>7</v>
      </c>
      <c r="H3" s="43" t="s">
        <v>2</v>
      </c>
      <c r="I3" s="44"/>
      <c r="J3" s="45"/>
      <c r="K3" s="35" t="s">
        <v>3</v>
      </c>
      <c r="L3" s="36"/>
      <c r="M3" s="36"/>
      <c r="N3" s="36"/>
      <c r="O3" s="36"/>
      <c r="P3" s="37"/>
      <c r="Q3" s="29" t="s">
        <v>4</v>
      </c>
      <c r="R3" s="29" t="s">
        <v>5</v>
      </c>
      <c r="S3" s="29" t="s">
        <v>130</v>
      </c>
      <c r="T3" s="29" t="s">
        <v>131</v>
      </c>
      <c r="U3" s="34" t="s">
        <v>136</v>
      </c>
    </row>
    <row r="4" spans="1:21" x14ac:dyDescent="0.25">
      <c r="A4" s="28"/>
      <c r="B4" s="27" t="s">
        <v>8</v>
      </c>
      <c r="C4" s="27" t="s">
        <v>9</v>
      </c>
      <c r="D4" s="27" t="s">
        <v>10</v>
      </c>
      <c r="E4" s="28"/>
      <c r="F4" s="30"/>
      <c r="G4" s="30"/>
      <c r="H4" s="29" t="s">
        <v>11</v>
      </c>
      <c r="I4" s="29" t="s">
        <v>12</v>
      </c>
      <c r="J4" s="29" t="s">
        <v>13</v>
      </c>
      <c r="K4" s="29" t="s">
        <v>14</v>
      </c>
      <c r="L4" s="29" t="s">
        <v>15</v>
      </c>
      <c r="M4" s="29" t="s">
        <v>16</v>
      </c>
      <c r="N4" s="29" t="s">
        <v>16</v>
      </c>
      <c r="O4" s="29" t="s">
        <v>17</v>
      </c>
      <c r="P4" s="29" t="s">
        <v>18</v>
      </c>
      <c r="Q4" s="30"/>
      <c r="R4" s="30"/>
      <c r="S4" s="30"/>
      <c r="T4" s="30"/>
      <c r="U4" s="34"/>
    </row>
    <row r="5" spans="1:21" x14ac:dyDescent="0.25">
      <c r="A5" s="28"/>
      <c r="B5" s="28"/>
      <c r="C5" s="28"/>
      <c r="D5" s="28"/>
      <c r="E5" s="28"/>
      <c r="F5" s="30"/>
      <c r="G5" s="30"/>
      <c r="H5" s="30"/>
      <c r="I5" s="30"/>
      <c r="J5" s="30"/>
      <c r="K5" s="33"/>
      <c r="L5" s="30"/>
      <c r="M5" s="33"/>
      <c r="N5" s="33"/>
      <c r="O5" s="30"/>
      <c r="P5" s="33"/>
      <c r="Q5" s="30"/>
      <c r="R5" s="30"/>
      <c r="S5" s="30"/>
      <c r="T5" s="30"/>
      <c r="U5" s="34"/>
    </row>
    <row r="6" spans="1:21" x14ac:dyDescent="0.25">
      <c r="A6" s="28"/>
      <c r="B6" s="28"/>
      <c r="C6" s="28"/>
      <c r="D6" s="28"/>
      <c r="E6" s="28"/>
      <c r="F6" s="30"/>
      <c r="G6" s="30"/>
      <c r="H6" s="30"/>
      <c r="I6" s="30"/>
      <c r="J6" s="30"/>
      <c r="K6" s="6" t="s">
        <v>19</v>
      </c>
      <c r="L6" s="33"/>
      <c r="M6" s="6" t="s">
        <v>20</v>
      </c>
      <c r="N6" s="6" t="s">
        <v>21</v>
      </c>
      <c r="O6" s="33"/>
      <c r="P6" s="14" t="s">
        <v>22</v>
      </c>
      <c r="Q6" s="30"/>
      <c r="R6" s="30"/>
      <c r="S6" s="30"/>
      <c r="T6" s="30"/>
      <c r="U6" s="34"/>
    </row>
    <row r="7" spans="1:21" x14ac:dyDescent="0.25">
      <c r="A7" s="28"/>
      <c r="B7" s="28"/>
      <c r="C7" s="28"/>
      <c r="D7" s="28"/>
      <c r="E7" s="46"/>
      <c r="F7" s="30"/>
      <c r="G7" s="30"/>
      <c r="H7" s="30"/>
      <c r="I7" s="30"/>
      <c r="J7" s="30"/>
      <c r="K7" s="13" t="s">
        <v>23</v>
      </c>
      <c r="L7" s="13" t="s">
        <v>23</v>
      </c>
      <c r="M7" s="13" t="s">
        <v>23</v>
      </c>
      <c r="N7" s="13" t="s">
        <v>23</v>
      </c>
      <c r="O7" s="13" t="s">
        <v>24</v>
      </c>
      <c r="P7" s="13" t="s">
        <v>23</v>
      </c>
      <c r="Q7" s="30"/>
      <c r="R7" s="30"/>
      <c r="S7" s="30"/>
      <c r="T7" s="30"/>
      <c r="U7" s="34"/>
    </row>
    <row r="8" spans="1:21" x14ac:dyDescent="0.25">
      <c r="A8" s="1" t="s">
        <v>25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 t="s">
        <v>33</v>
      </c>
      <c r="J8" s="1" t="s">
        <v>34</v>
      </c>
      <c r="K8" s="1" t="s">
        <v>35</v>
      </c>
      <c r="L8" s="1" t="s">
        <v>36</v>
      </c>
      <c r="M8" s="1" t="s">
        <v>37</v>
      </c>
      <c r="N8" s="1" t="s">
        <v>38</v>
      </c>
      <c r="O8" s="1" t="s">
        <v>39</v>
      </c>
      <c r="P8" s="1" t="s">
        <v>40</v>
      </c>
      <c r="Q8" s="1" t="s">
        <v>41</v>
      </c>
      <c r="R8" s="1" t="s">
        <v>42</v>
      </c>
      <c r="S8" s="1" t="s">
        <v>43</v>
      </c>
      <c r="T8" s="1" t="s">
        <v>44</v>
      </c>
      <c r="U8" s="1" t="s">
        <v>45</v>
      </c>
    </row>
    <row r="9" spans="1:21" ht="51" x14ac:dyDescent="0.25">
      <c r="A9" s="2">
        <v>1</v>
      </c>
      <c r="B9" s="2" t="s">
        <v>128</v>
      </c>
      <c r="C9" s="2">
        <v>3</v>
      </c>
      <c r="D9" s="2" t="s">
        <v>78</v>
      </c>
      <c r="E9" s="2" t="s">
        <v>139</v>
      </c>
      <c r="F9" s="2">
        <v>2</v>
      </c>
      <c r="G9" s="2"/>
      <c r="H9" s="2" t="s">
        <v>50</v>
      </c>
      <c r="I9" s="2" t="s">
        <v>129</v>
      </c>
      <c r="J9" s="2" t="s">
        <v>101</v>
      </c>
      <c r="K9" s="19">
        <v>4.3600000000000002E-3</v>
      </c>
      <c r="L9" s="3">
        <v>0</v>
      </c>
      <c r="M9" s="3">
        <v>0</v>
      </c>
      <c r="N9" s="19">
        <v>0</v>
      </c>
      <c r="O9" s="3"/>
      <c r="P9" s="2"/>
      <c r="Q9" s="3"/>
      <c r="R9" s="3">
        <v>1.49E-3</v>
      </c>
      <c r="S9" s="3">
        <f>K9+L9+M9</f>
        <v>4.3600000000000002E-3</v>
      </c>
      <c r="T9" s="3">
        <f>K9+L9+N9</f>
        <v>4.3600000000000002E-3</v>
      </c>
      <c r="U9" s="12"/>
    </row>
    <row r="10" spans="1:21" ht="51" x14ac:dyDescent="0.25">
      <c r="A10" s="2">
        <v>2</v>
      </c>
      <c r="B10" s="2" t="s">
        <v>128</v>
      </c>
      <c r="C10" s="2">
        <v>1</v>
      </c>
      <c r="D10" s="2" t="s">
        <v>78</v>
      </c>
      <c r="E10" s="2" t="s">
        <v>139</v>
      </c>
      <c r="F10" s="2">
        <v>1</v>
      </c>
      <c r="G10" s="2"/>
      <c r="H10" s="2" t="s">
        <v>50</v>
      </c>
      <c r="I10" s="2" t="s">
        <v>129</v>
      </c>
      <c r="J10" s="2" t="s">
        <v>101</v>
      </c>
      <c r="K10" s="19">
        <v>1.1270000000000001E-2</v>
      </c>
      <c r="L10" s="3">
        <v>0</v>
      </c>
      <c r="M10" s="3">
        <v>2.2000000000000001E-3</v>
      </c>
      <c r="N10" s="19">
        <v>4.0000000000000001E-3</v>
      </c>
      <c r="O10" s="3"/>
      <c r="P10" s="2"/>
      <c r="Q10" s="3"/>
      <c r="R10" s="3">
        <v>8.1899999999999994E-3</v>
      </c>
      <c r="S10" s="3">
        <f>K10+L10+M10</f>
        <v>1.3470000000000001E-2</v>
      </c>
      <c r="T10" s="3">
        <f>K10+L10+N10</f>
        <v>1.5270000000000001E-2</v>
      </c>
      <c r="U10" s="12"/>
    </row>
    <row r="11" spans="1:2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20" t="s">
        <v>143</v>
      </c>
      <c r="K11" s="21">
        <f>SUM(K9:K10)</f>
        <v>1.5630000000000002E-2</v>
      </c>
      <c r="L11" s="21">
        <f t="shared" ref="L11:U11" si="0">SUM(L9:L10)</f>
        <v>0</v>
      </c>
      <c r="M11" s="21">
        <f t="shared" si="0"/>
        <v>2.2000000000000001E-3</v>
      </c>
      <c r="N11" s="21">
        <f t="shared" si="0"/>
        <v>4.0000000000000001E-3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9.6799999999999994E-3</v>
      </c>
      <c r="S11" s="21">
        <f t="shared" si="0"/>
        <v>1.7830000000000002E-2</v>
      </c>
      <c r="T11" s="21">
        <f t="shared" si="0"/>
        <v>1.9630000000000002E-2</v>
      </c>
      <c r="U11" s="22">
        <f t="shared" si="0"/>
        <v>0</v>
      </c>
    </row>
    <row r="13" spans="1:21" x14ac:dyDescent="0.25">
      <c r="A13" s="17" t="s">
        <v>138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21" x14ac:dyDescent="0.25">
      <c r="A14" s="18" t="s">
        <v>140</v>
      </c>
      <c r="B14" s="18"/>
      <c r="C14" s="18"/>
      <c r="D14" s="18"/>
      <c r="E14" s="18"/>
      <c r="F14" s="18"/>
      <c r="G14" s="18"/>
      <c r="H14" s="18"/>
      <c r="I14" s="18"/>
      <c r="J14" s="17"/>
      <c r="K14" s="17"/>
      <c r="L14" s="17"/>
    </row>
  </sheetData>
  <mergeCells count="26">
    <mergeCell ref="J4:J7"/>
    <mergeCell ref="A1:U1"/>
    <mergeCell ref="A2:U2"/>
    <mergeCell ref="A3:A7"/>
    <mergeCell ref="B3:D3"/>
    <mergeCell ref="E3:E7"/>
    <mergeCell ref="F3:F7"/>
    <mergeCell ref="G3:G7"/>
    <mergeCell ref="H3:J3"/>
    <mergeCell ref="K3:P3"/>
    <mergeCell ref="Q3:Q7"/>
    <mergeCell ref="B4:B7"/>
    <mergeCell ref="C4:C7"/>
    <mergeCell ref="D4:D7"/>
    <mergeCell ref="H4:H7"/>
    <mergeCell ref="I4:I7"/>
    <mergeCell ref="P4:P5"/>
    <mergeCell ref="R3:R7"/>
    <mergeCell ref="S3:S7"/>
    <mergeCell ref="T3:T7"/>
    <mergeCell ref="U3:U7"/>
    <mergeCell ref="K4:K5"/>
    <mergeCell ref="L4:L6"/>
    <mergeCell ref="M4:M5"/>
    <mergeCell ref="N4:N5"/>
    <mergeCell ref="O4:O6"/>
  </mergeCells>
  <pageMargins left="0.25" right="0.25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Гатчинский р-он.</vt:lpstr>
      <vt:lpstr>Большеколп СП</vt:lpstr>
      <vt:lpstr>Вырицкое ГП</vt:lpstr>
      <vt:lpstr>Пудомягское СП</vt:lpstr>
      <vt:lpstr>'Гатчинский р-он.'!Заголовки_для_печати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Соломатникова Анна Владимировна</dc:creator>
  <cp:lastModifiedBy>Шкатов Андрей Анатольевич</cp:lastModifiedBy>
  <cp:lastPrinted>2023-05-25T10:17:51Z</cp:lastPrinted>
  <dcterms:created xsi:type="dcterms:W3CDTF">2015-06-05T18:17:20Z</dcterms:created>
  <dcterms:modified xsi:type="dcterms:W3CDTF">2023-06-05T06:11:35Z</dcterms:modified>
</cp:coreProperties>
</file>