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040" windowHeight="9225"/>
  </bookViews>
  <sheets>
    <sheet name="Форма целиком" sheetId="1" r:id="rId1"/>
  </sheets>
  <definedNames>
    <definedName name="_ftn1" localSheetId="0">'Форма целиком'!$A$234</definedName>
    <definedName name="_ftn2" localSheetId="0">'Форма целиком'!$A$235</definedName>
    <definedName name="_ftn3" localSheetId="0">'Форма целиком'!#REF!</definedName>
    <definedName name="_ftnref1" localSheetId="0">'Форма целиком'!$B$42</definedName>
    <definedName name="_ftnref2" localSheetId="0">'Форма целиком'!$B$44</definedName>
    <definedName name="_ftnref3" localSheetId="0">'Форма целиком'!$C$44</definedName>
    <definedName name="_Ref346553369" localSheetId="0">'Форма целиком'!#REF!</definedName>
    <definedName name="_xlnm.Print_Area" localSheetId="0">'Форма целиком'!$A$1:$H$235</definedName>
  </definedNames>
  <calcPr calcId="162913"/>
</workbook>
</file>

<file path=xl/calcChain.xml><?xml version="1.0" encoding="utf-8"?>
<calcChain xmlns="http://schemas.openxmlformats.org/spreadsheetml/2006/main">
  <c r="H181" i="1"/>
  <c r="G181"/>
  <c r="F181"/>
  <c r="F192" s="1"/>
  <c r="E181"/>
  <c r="D181"/>
  <c r="H176"/>
  <c r="H161" s="1"/>
  <c r="G176"/>
  <c r="G161" s="1"/>
  <c r="F176"/>
  <c r="E176"/>
  <c r="E161" s="1"/>
  <c r="D161"/>
  <c r="E192" l="1"/>
  <c r="G192"/>
  <c r="D192"/>
  <c r="H192"/>
  <c r="H133"/>
  <c r="G133"/>
  <c r="F133"/>
  <c r="E133"/>
  <c r="D128"/>
  <c r="D130" s="1"/>
  <c r="E128"/>
  <c r="E130" s="1"/>
  <c r="H35"/>
  <c r="G35"/>
  <c r="F35"/>
  <c r="E35"/>
  <c r="H11"/>
  <c r="G11"/>
  <c r="F11"/>
  <c r="E11"/>
  <c r="E9"/>
  <c r="D138" l="1"/>
  <c r="D40"/>
  <c r="E138"/>
  <c r="E12"/>
  <c r="E13" s="1"/>
  <c r="E14"/>
  <c r="F128" l="1"/>
  <c r="F130" s="1"/>
  <c r="F138" s="1"/>
  <c r="E21"/>
  <c r="E19"/>
  <c r="E18"/>
  <c r="E40"/>
  <c r="F9"/>
  <c r="F12"/>
  <c r="F13" s="1"/>
  <c r="E20" l="1"/>
  <c r="G9"/>
  <c r="G12"/>
  <c r="G13" s="1"/>
  <c r="F40"/>
  <c r="F14"/>
  <c r="G128"/>
  <c r="G130" s="1"/>
  <c r="G138" s="1"/>
  <c r="H128" l="1"/>
  <c r="H130" s="1"/>
  <c r="H138" s="1"/>
  <c r="G14"/>
  <c r="G40"/>
  <c r="H12"/>
  <c r="H13" s="1"/>
  <c r="H9"/>
  <c r="F21"/>
  <c r="F18"/>
  <c r="F19"/>
  <c r="G19" l="1"/>
  <c r="G18"/>
  <c r="G21"/>
  <c r="H40"/>
  <c r="H21"/>
  <c r="H19"/>
  <c r="H18"/>
  <c r="F20"/>
  <c r="G20" l="1"/>
  <c r="H20"/>
</calcChain>
</file>

<file path=xl/sharedStrings.xml><?xml version="1.0" encoding="utf-8"?>
<sst xmlns="http://schemas.openxmlformats.org/spreadsheetml/2006/main" count="557" uniqueCount="276">
  <si>
    <t>№ п/п</t>
  </si>
  <si>
    <t>Наименование, раздела, показателя</t>
  </si>
  <si>
    <t>Единица измерения</t>
  </si>
  <si>
    <t>Отчет</t>
  </si>
  <si>
    <t>Оценка</t>
  </si>
  <si>
    <t>Прогноз</t>
  </si>
  <si>
    <t>I</t>
  </si>
  <si>
    <t>Демографические показатели</t>
  </si>
  <si>
    <t>Численность населения на 1 января текущего года</t>
  </si>
  <si>
    <t>Человек</t>
  </si>
  <si>
    <t xml:space="preserve">Изменение к предыдущему году </t>
  </si>
  <si>
    <t>%</t>
  </si>
  <si>
    <t>1.1</t>
  </si>
  <si>
    <t>Городского</t>
  </si>
  <si>
    <t>1.2</t>
  </si>
  <si>
    <t>Сельского</t>
  </si>
  <si>
    <t>Изменение к предыдущему году</t>
  </si>
  <si>
    <t>1.3</t>
  </si>
  <si>
    <t>Численность населения среднегодовая</t>
  </si>
  <si>
    <t>Число родившихся (без учета мертворожденных)</t>
  </si>
  <si>
    <t>Число умерших</t>
  </si>
  <si>
    <t>Миграционный прирост (-убыль)</t>
  </si>
  <si>
    <t>Общий коэффициент рождаемости</t>
  </si>
  <si>
    <t>Чел. на 1 тыс. чел. населения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</si>
  <si>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</si>
  <si>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</si>
  <si>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</si>
  <si>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</si>
  <si>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Рынок труда и занятость населения</t>
  </si>
  <si>
    <t>Численность занятых в экономике (среднегодовая)</t>
  </si>
  <si>
    <t>2</t>
  </si>
  <si>
    <t>Уровень зарегистрированной безработицы (на конец года)</t>
  </si>
  <si>
    <t>3</t>
  </si>
  <si>
    <t>Численность безработных, зарегистрированных в органах государственной службы занятости (на конец года)</t>
  </si>
  <si>
    <t>4</t>
  </si>
  <si>
    <t>Количество вакансий, заявленных предприятиями, в  центры занятости населения  (на конец года)</t>
  </si>
  <si>
    <t>Единиц</t>
  </si>
  <si>
    <t>5</t>
  </si>
  <si>
    <t>Создание новых  рабочих мест,   всего</t>
  </si>
  <si>
    <t>5.1</t>
  </si>
  <si>
    <t>на действующих  предприятиях</t>
  </si>
  <si>
    <t>5.2</t>
  </si>
  <si>
    <t>на  вновь вводимых  предприятиях</t>
  </si>
  <si>
    <t>6</t>
  </si>
  <si>
    <t>Среднесписочная численность работников крупных и средних предприятий и некоммерческих организаций</t>
  </si>
  <si>
    <t>7</t>
  </si>
  <si>
    <t xml:space="preserve">Среднемесячная заработная плата работников крупных и средних предприятий и некоммерческих организаций 
</t>
  </si>
  <si>
    <t>Рублей в ценах соотв. лет</t>
  </si>
  <si>
    <t>8</t>
  </si>
  <si>
    <t>Фонд начисленной заработной платы работников крупных и средних предприятий и некоммерческих организаций</t>
  </si>
  <si>
    <t>Тыс. руб. в ценах соотв. лет</t>
  </si>
  <si>
    <t>III</t>
  </si>
  <si>
    <t>Промышленное производство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</si>
  <si>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</si>
  <si>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Индекс промышленного производства</t>
  </si>
  <si>
    <t>% к предыдущему году в сопоставимых ценах</t>
  </si>
  <si>
    <t>Индекс-дефлятор[1]</t>
  </si>
  <si>
    <t>% к предыдущему году</t>
  </si>
  <si>
    <t xml:space="preserve">Тыс. руб. в ценах соотв. лет </t>
  </si>
  <si>
    <t>Индекс производства[2]</t>
  </si>
  <si>
    <t>Индекс-дефлятор</t>
  </si>
  <si>
    <t xml:space="preserve">Индекс производства </t>
  </si>
  <si>
    <t>В том числе:</t>
  </si>
  <si>
    <t>3.1</t>
  </si>
  <si>
    <t>Производство пищевых продуктов (группировка 10)</t>
  </si>
  <si>
    <t>3.2</t>
  </si>
  <si>
    <t>3.3</t>
  </si>
  <si>
    <t>3.4</t>
  </si>
  <si>
    <t>Производство текстильных изделий (группировка 13)</t>
  </si>
  <si>
    <t>3.5</t>
  </si>
  <si>
    <t>Производство одежды (группировка 14)</t>
  </si>
  <si>
    <t>3.8</t>
  </si>
  <si>
    <t>Производство бумаги и бумажных изделий (группировка 17)</t>
  </si>
  <si>
    <t>3.16</t>
  </si>
  <si>
    <t>Производство готовых металлических изделий, кроме машин и оборудования (группировка 25)</t>
  </si>
  <si>
    <t>IV</t>
  </si>
  <si>
    <t>Сельское хозяйство</t>
  </si>
  <si>
    <t xml:space="preserve">Продукция сельского хозяйства (в фактически действовавших ценах) </t>
  </si>
  <si>
    <t>Продукция растениеводства (в фактически действовавших ценах)</t>
  </si>
  <si>
    <t>1.1.1</t>
  </si>
  <si>
    <t>В сельскохозяйственных организациях</t>
  </si>
  <si>
    <t>Индекс производства</t>
  </si>
  <si>
    <t>1.1.2</t>
  </si>
  <si>
    <t>В хозяйствах населения</t>
  </si>
  <si>
    <t>1.1.3</t>
  </si>
  <si>
    <t xml:space="preserve">В крестьянских (фермерских) хозяйствах и у индивидуальных предпринимателей </t>
  </si>
  <si>
    <t>Продукция животноводства         (в фактически действовавших ценах)</t>
  </si>
  <si>
    <t>%  к предыдущему году в сопоставимых ценах</t>
  </si>
  <si>
    <t>1.2.1</t>
  </si>
  <si>
    <t>1.2.2</t>
  </si>
  <si>
    <t>1.2.3</t>
  </si>
  <si>
    <t>…</t>
  </si>
  <si>
    <t>VI</t>
  </si>
  <si>
    <t>Потребительский рынок</t>
  </si>
  <si>
    <t>Оборот розничной торговли (без субъектов малого предпринимательства)</t>
  </si>
  <si>
    <t xml:space="preserve">Оборот розничной торговли к предыдущему году </t>
  </si>
  <si>
    <t>% в сопоставимых ценах</t>
  </si>
  <si>
    <t>Оборот общественного питания (без субъектов малого предпринимательства)</t>
  </si>
  <si>
    <t>Оборот общественного питания к предыдущему году</t>
  </si>
  <si>
    <t>Объем платных услуг населению (без субъектов малого предпринимательства)</t>
  </si>
  <si>
    <t>Объем платных услуг населению к предыдущему году</t>
  </si>
  <si>
    <t>VII</t>
  </si>
  <si>
    <t>Инвестиции</t>
  </si>
  <si>
    <t xml:space="preserve">Инвестиции в основной капитал, осуществляемые организациями, находящимися на территории муниципального образования </t>
  </si>
  <si>
    <t>Индекс физического объема инвестиций в основной капитал</t>
  </si>
  <si>
    <t>2.</t>
  </si>
  <si>
    <t xml:space="preserve">Распределение инвестиций в основной капитал по видам экономической деятельности, всего: </t>
  </si>
  <si>
    <t>2.1</t>
  </si>
  <si>
    <t>Сельское, лесное хозяйство, охота, рыболовство и рыбоводство (Раздел А)</t>
  </si>
  <si>
    <t>2.2</t>
  </si>
  <si>
    <t>Добыча полезных ископаемых (раздел В)</t>
  </si>
  <si>
    <t>2.3</t>
  </si>
  <si>
    <t>Обрабатывающие производства (раздел С)</t>
  </si>
  <si>
    <t>2.4</t>
  </si>
  <si>
    <t>Обеспечение электрической энергией, газом и паром; кондиционирование воздуха (раздел D)</t>
  </si>
  <si>
    <t>2.5</t>
  </si>
  <si>
    <t>Водоснабжение; водоотведение, организация сбора и утилизации отходов, деятельность по ликвидации загрязнений (раздел Е)</t>
  </si>
  <si>
    <t>2.6</t>
  </si>
  <si>
    <t>Строительство (раздел F)</t>
  </si>
  <si>
    <t>Другие виды экономической деятельности (указать какие)</t>
  </si>
  <si>
    <t xml:space="preserve">Инвестиции в основной капитал по источникам финансирования, всего: </t>
  </si>
  <si>
    <t>Собственные средства предприятий</t>
  </si>
  <si>
    <t>Привлеченные средства</t>
  </si>
  <si>
    <t>3.2.1</t>
  </si>
  <si>
    <t>Кредиты банков</t>
  </si>
  <si>
    <t>в том числе кредиты иностранных банков</t>
  </si>
  <si>
    <t>3.2.2</t>
  </si>
  <si>
    <t>Бюджетные средства</t>
  </si>
  <si>
    <t>3.2.2.1</t>
  </si>
  <si>
    <t>Из федерального бюджета</t>
  </si>
  <si>
    <t>3.2.2.2</t>
  </si>
  <si>
    <t>Из областного бюджета</t>
  </si>
  <si>
    <t>3.2.2.3</t>
  </si>
  <si>
    <t>Из бюджета муниципального образования</t>
  </si>
  <si>
    <t>3.2.3</t>
  </si>
  <si>
    <t>Из средств внебюджетных фондов</t>
  </si>
  <si>
    <t>3.2.4</t>
  </si>
  <si>
    <t>Прочие</t>
  </si>
  <si>
    <t>VIII</t>
  </si>
  <si>
    <t>Строительство</t>
  </si>
  <si>
    <t>Объем работ, выполненных по виду деятельности "Строительство" (раздел F)</t>
  </si>
  <si>
    <t>Введено в действие жилых домов на территории муниципального образования</t>
  </si>
  <si>
    <t xml:space="preserve">Кв. метров общей площади </t>
  </si>
  <si>
    <t xml:space="preserve">Введено в действие индивидуальных жилых домов на территории  муниципального образования </t>
  </si>
  <si>
    <t xml:space="preserve">Общая площадь жилых помещений, приходящаяся в среднем на одного жителя </t>
  </si>
  <si>
    <t>Кв. метров общей площади на 1 чел.</t>
  </si>
  <si>
    <t>X</t>
  </si>
  <si>
    <t>Транспорт</t>
  </si>
  <si>
    <t>Протяженность автодорог общего пользования местного значения (на конец года)</t>
  </si>
  <si>
    <t>километр</t>
  </si>
  <si>
    <t>На конец года; %</t>
  </si>
  <si>
    <t>XI</t>
  </si>
  <si>
    <t xml:space="preserve">Бюджет муниципального образования </t>
  </si>
  <si>
    <t>Доходы бюджета муниципального образования, всего</t>
  </si>
  <si>
    <t xml:space="preserve"> Собственные (налоговые и неналоговые)</t>
  </si>
  <si>
    <t xml:space="preserve">   Налог на доходы физических лиц</t>
  </si>
  <si>
    <t xml:space="preserve">   Налоги на совокупный доход</t>
  </si>
  <si>
    <t>1.1.3.1</t>
  </si>
  <si>
    <t>единый налог, взимаемый в связи с применением упрощенной системы налогообложения</t>
  </si>
  <si>
    <t>1.1.3.2</t>
  </si>
  <si>
    <t>единый налог на вмененный доход для отдельных видов деятельности</t>
  </si>
  <si>
    <t>1.1.3.3</t>
  </si>
  <si>
    <t>единый сельскохозяйственный налог</t>
  </si>
  <si>
    <t>1.1.4</t>
  </si>
  <si>
    <t>налог на имущество,</t>
  </si>
  <si>
    <t>1.1.4.1</t>
  </si>
  <si>
    <t>налоги на имущество физ. лиц</t>
  </si>
  <si>
    <t>1.1.4.2</t>
  </si>
  <si>
    <t>земельный налог</t>
  </si>
  <si>
    <t>1.1.5</t>
  </si>
  <si>
    <t>Задолженность и перерасчеты по отмененным налогам, сборам и иным обязательным платежам</t>
  </si>
  <si>
    <t>1.1.6</t>
  </si>
  <si>
    <t>Доходы от использования имущества, находящегося в государственной и муниципальной собственности</t>
  </si>
  <si>
    <t>1.1.7</t>
  </si>
  <si>
    <t>Доходы от оказания платных услуг и компенсации затрат государства</t>
  </si>
  <si>
    <t>1.1.8</t>
  </si>
  <si>
    <t>Доходы от продажи материальных и нематериальных активов</t>
  </si>
  <si>
    <t>1.1.9</t>
  </si>
  <si>
    <t>Прочие неналоговые доходы</t>
  </si>
  <si>
    <t xml:space="preserve"> Безвозмездные поступления, всего</t>
  </si>
  <si>
    <t>Дотации бюджетам муниципальных образований</t>
  </si>
  <si>
    <t>Субсидии бюджетам муниципальных образований (межбюджетные субсидии)</t>
  </si>
  <si>
    <t>Субвенции бюджетам муниципальных образований</t>
  </si>
  <si>
    <t>1.2.4</t>
  </si>
  <si>
    <t>Иные межбюджетные трансферты</t>
  </si>
  <si>
    <t>Расходы бюджета муниципального образования, всего</t>
  </si>
  <si>
    <t>Общегосударственные расходы</t>
  </si>
  <si>
    <t>Расходы на национальную оборону</t>
  </si>
  <si>
    <t>Расходы на национальную безопасность и правоохранительную деятельность</t>
  </si>
  <si>
    <t>Расходы на национальную экономику</t>
  </si>
  <si>
    <t>Расходы на ЖКХ</t>
  </si>
  <si>
    <t>Расходы на Образование</t>
  </si>
  <si>
    <t>2.7</t>
  </si>
  <si>
    <t>Расходы на Культуру и кинематографию</t>
  </si>
  <si>
    <t>2.8</t>
  </si>
  <si>
    <t xml:space="preserve">Расходы на Социальную политику </t>
  </si>
  <si>
    <t>2.9</t>
  </si>
  <si>
    <t>Расходы на физическую культуру и спорт</t>
  </si>
  <si>
    <t>2.10</t>
  </si>
  <si>
    <t>Прочие расходы</t>
  </si>
  <si>
    <t>Превышение доходов над расходами (+), или расходов над доходами (-)</t>
  </si>
  <si>
    <t>Муниципальный долг</t>
  </si>
  <si>
    <t>IX</t>
  </si>
  <si>
    <t>Развитие социальной сферы</t>
  </si>
  <si>
    <t>Ввод в действие объектов социально-культурной сферы за счет всех источников финансирования:</t>
  </si>
  <si>
    <t>дошкольные учреждения</t>
  </si>
  <si>
    <t>Ед.</t>
  </si>
  <si>
    <t>мест</t>
  </si>
  <si>
    <t>общеобразовательные школы</t>
  </si>
  <si>
    <t>больницы</t>
  </si>
  <si>
    <t>коек</t>
  </si>
  <si>
    <t>1.4</t>
  </si>
  <si>
    <t>посещений в смену</t>
  </si>
  <si>
    <t>1.5</t>
  </si>
  <si>
    <t>спортивные сооружения</t>
  </si>
  <si>
    <t>1.6</t>
  </si>
  <si>
    <t>другие объекты (указать какие)</t>
  </si>
  <si>
    <t>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</si>
  <si>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</si>
  <si>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</si>
  <si>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</si>
  <si>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</si>
  <si>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  образования</t>
  </si>
  <si>
    <t>Выпуск специалистов учреждениями:</t>
  </si>
  <si>
    <t>4.1</t>
  </si>
  <si>
    <t>4.2</t>
  </si>
  <si>
    <t>высшего профессионального образования</t>
  </si>
  <si>
    <t xml:space="preserve"> Уровень обеспеченности (на конец года): </t>
  </si>
  <si>
    <t xml:space="preserve">амбулаторно-поликлиническими учреждениями    </t>
  </si>
  <si>
    <t>Посещений в смену на 10 тыс. населения</t>
  </si>
  <si>
    <t>5.3</t>
  </si>
  <si>
    <t>в том числе дневными стационарами</t>
  </si>
  <si>
    <t>5.4</t>
  </si>
  <si>
    <t>Чел. на 10 тыс. населения</t>
  </si>
  <si>
    <t>5.5</t>
  </si>
  <si>
    <t>5.6</t>
  </si>
  <si>
    <t>стационарными учреждениями социального обслуживания  престарелых и инвалидов (взрослых и детей)</t>
  </si>
  <si>
    <t>Мест на 10 тыс. населения</t>
  </si>
  <si>
    <t>5.7</t>
  </si>
  <si>
    <t>общедоступными библиотеками</t>
  </si>
  <si>
    <t>Ед. на 100 тыс. населения</t>
  </si>
  <si>
    <t>5.8</t>
  </si>
  <si>
    <t xml:space="preserve">учреждениями культурно-досугового типа </t>
  </si>
  <si>
    <t>5.9</t>
  </si>
  <si>
    <t>дошкольными образовательными учреждениями</t>
  </si>
  <si>
    <t>Мест на 1000 детей в возрасте 1–6 лет</t>
  </si>
  <si>
    <t xml:space="preserve">Количество обучающихся в первую смену в дневных учреждениях общего образования </t>
  </si>
  <si>
    <t>% к общему числу обучающихся в этих учреждениях</t>
  </si>
  <si>
    <t>[1]Здесь и далее под индексом-дефлятором понимается отношение значения соответствующего показателя, исчисленного в фактически действовавших ценах, к значению показателя, исчисленному в постоянных ценах базисного периода – периода времени, с которым производится сравнение проектируемых или отчетных показателей.</t>
  </si>
  <si>
    <t>[2] Здесь и далее индекс производства указывается по соответствующим видам экономической деятельности, приводимым в предыдущей строке таблицы. Индекс производства - относительный показатель, характеризующий изменение масштабов производства в сравниваемых периодах, и исчисляемый как отношение объемов его производства в натурально-вещественном выражении в сравниваемых периодах.</t>
  </si>
  <si>
    <t xml:space="preserve">Основные показатели прогноза социально-экономического развития </t>
  </si>
  <si>
    <t xml:space="preserve">Протяженность автодорог общего пользования местного значения с твердым покрытием,  (на конец года)
</t>
  </si>
  <si>
    <t xml:space="preserve">Коек на  10 тыс.   населения                                                                                                                        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</si>
  <si>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6"/>
        <rFont val="Times New Roman"/>
        <family val="1"/>
        <charset val="204"/>
      </rPr>
      <t>Добыча полезных ископаемых</t>
    </r>
    <r>
      <rPr>
        <sz val="16"/>
        <rFont val="Times New Roman"/>
        <family val="1"/>
        <charset val="204"/>
      </rPr>
      <t xml:space="preserve">" </t>
    </r>
    <r>
      <rPr>
        <b/>
        <sz val="16"/>
        <rFont val="Times New Roman"/>
        <family val="1"/>
        <charset val="204"/>
      </rPr>
      <t>(раздел В)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</si>
  <si>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6"/>
        <rFont val="Times New Roman"/>
        <family val="1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</si>
  <si>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6"/>
        <rFont val="Times New Roman"/>
        <family val="1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</si>
  <si>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r>
      <t>Удельный вес автомобильных дорог</t>
    </r>
    <r>
      <rPr>
        <sz val="16"/>
        <color rgb="FFFF0000"/>
        <rFont val="Times New Roman"/>
        <family val="1"/>
        <charset val="204"/>
      </rPr>
      <t xml:space="preserve"> </t>
    </r>
    <r>
      <rPr>
        <sz val="16"/>
        <color theme="1"/>
        <rFont val="Times New Roman"/>
        <family val="1"/>
        <charset val="204"/>
      </rPr>
      <t>с твердым покрытием в общей протяженности автомобильных дорог общего пользования</t>
    </r>
  </si>
  <si>
    <t xml:space="preserve"> муниципального образования Ленинградской области на 2020 -  2022 годы</t>
  </si>
  <si>
    <t>ГАТЧИНСКИЙ МУНИЦИПАЛЬНЫЙ РАЙОН</t>
  </si>
  <si>
    <t>1</t>
  </si>
  <si>
    <t>Тыс.руб. в ценах соотв. лет</t>
  </si>
  <si>
    <t>Объем услуг организаций транспорта</t>
  </si>
  <si>
    <t>ед</t>
  </si>
  <si>
    <t>Многофункциональный межмузейный центр в с.Рождествено</t>
  </si>
  <si>
    <t>Областной реабилитационный центр в г.Коммунар</t>
  </si>
  <si>
    <t>Областной перинатальный центр в г.Гатчина</t>
  </si>
  <si>
    <t>Троговля оптовая и розничная; ремонт автотранспортных средств и мотоциклов</t>
  </si>
  <si>
    <t>Деятельность профессиональная, научная и техническая</t>
  </si>
  <si>
    <t>Образование</t>
  </si>
  <si>
    <t xml:space="preserve">Млн. руб. в ценах соотв. лет </t>
  </si>
  <si>
    <r>
      <t xml:space="preserve">больничными койками                                      </t>
    </r>
    <r>
      <rPr>
        <i/>
        <sz val="16"/>
        <rFont val="Times New Roman"/>
        <family val="1"/>
        <charset val="204"/>
      </rPr>
      <t>Без психиатрических и туберкулезных больниц. С учетом перевода Перинатльного центра в областную больницу.</t>
    </r>
  </si>
  <si>
    <r>
      <t xml:space="preserve">амбулаторно-поликлинические учреждения  </t>
    </r>
    <r>
      <rPr>
        <i/>
        <sz val="16"/>
        <rFont val="Times New Roman"/>
        <family val="1"/>
        <charset val="204"/>
      </rPr>
      <t>С учетом ввода 2 ФАПов (Семрино, Мины) в 2019 году, 3- х ФАПов в 2020 году, Войсковицкой амбулатории в 2022.  Количество посещений по ФАПам не считаются</t>
    </r>
  </si>
  <si>
    <r>
      <t xml:space="preserve"> врачами                                                                    </t>
    </r>
    <r>
      <rPr>
        <i/>
        <sz val="16"/>
        <rFont val="Times New Roman"/>
        <family val="1"/>
        <charset val="204"/>
      </rPr>
      <t>С учетом перевода Перинатльного центра в областную больницу</t>
    </r>
  </si>
  <si>
    <r>
      <t>средним медицинским персоналом</t>
    </r>
    <r>
      <rPr>
        <sz val="16"/>
        <color rgb="FFFF0000"/>
        <rFont val="Times New Roman"/>
        <family val="1"/>
        <charset val="204"/>
      </rPr>
      <t xml:space="preserve">                  </t>
    </r>
    <r>
      <rPr>
        <i/>
        <sz val="16"/>
        <rFont val="Times New Roman"/>
        <family val="1"/>
        <charset val="204"/>
      </rPr>
      <t>С учетом перевода Перинатльного центра в областную больницу</t>
    </r>
  </si>
  <si>
    <t>Спортивная школа для МБОУ ДО «Коммунарская ДЮСШ»</t>
  </si>
  <si>
    <t>Объем отгруженных товаров собственного производства, выполненных работ и услуг собственными силами по виду экономической деятельности "Обрабатывающие производства" (Раздел С)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</si>
</sst>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 Cyr"/>
      <charset val="204"/>
    </font>
    <font>
      <b/>
      <sz val="18"/>
      <color rgb="FFFF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</cellStyleXfs>
  <cellXfs count="167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Fill="1"/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164" fontId="12" fillId="2" borderId="6" xfId="0" applyNumberFormat="1" applyFont="1" applyFill="1" applyBorder="1" applyAlignment="1">
      <alignment horizontal="center" vertical="center" wrapText="1"/>
    </xf>
    <xf numFmtId="164" fontId="12" fillId="2" borderId="7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49" fontId="10" fillId="2" borderId="9" xfId="0" applyNumberFormat="1" applyFont="1" applyFill="1" applyBorder="1" applyAlignment="1">
      <alignment vertical="center" wrapText="1"/>
    </xf>
    <xf numFmtId="49" fontId="10" fillId="2" borderId="5" xfId="0" applyNumberFormat="1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justify" vertical="center" wrapText="1"/>
    </xf>
    <xf numFmtId="3" fontId="10" fillId="2" borderId="3" xfId="0" applyNumberFormat="1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49" fontId="10" fillId="2" borderId="9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10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justify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2" borderId="10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49" fontId="14" fillId="2" borderId="14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justify" vertical="top" wrapText="1"/>
    </xf>
    <xf numFmtId="0" fontId="12" fillId="2" borderId="9" xfId="0" applyFont="1" applyFill="1" applyBorder="1" applyAlignment="1">
      <alignment horizontal="justify" vertical="top" wrapText="1"/>
    </xf>
    <xf numFmtId="0" fontId="15" fillId="2" borderId="9" xfId="1" applyFont="1" applyFill="1" applyBorder="1" applyAlignment="1" applyProtection="1">
      <alignment horizontal="justify" vertical="top" wrapText="1"/>
    </xf>
    <xf numFmtId="49" fontId="10" fillId="2" borderId="12" xfId="0" applyNumberFormat="1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justify" vertical="top" wrapText="1"/>
    </xf>
    <xf numFmtId="49" fontId="9" fillId="2" borderId="18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justify" vertical="top" wrapText="1"/>
    </xf>
    <xf numFmtId="164" fontId="12" fillId="2" borderId="3" xfId="0" applyNumberFormat="1" applyFont="1" applyFill="1" applyBorder="1" applyAlignment="1">
      <alignment horizontal="center" vertical="top" wrapText="1"/>
    </xf>
    <xf numFmtId="164" fontId="12" fillId="2" borderId="4" xfId="0" applyNumberFormat="1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justify" vertical="top" wrapText="1"/>
    </xf>
    <xf numFmtId="164" fontId="12" fillId="2" borderId="1" xfId="0" applyNumberFormat="1" applyFont="1" applyFill="1" applyBorder="1" applyAlignment="1">
      <alignment horizontal="center" vertical="top" wrapText="1"/>
    </xf>
    <xf numFmtId="164" fontId="12" fillId="2" borderId="10" xfId="0" applyNumberFormat="1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left" vertical="top" wrapText="1" indent="2"/>
    </xf>
    <xf numFmtId="164" fontId="10" fillId="2" borderId="1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left" vertical="top" wrapText="1" indent="2"/>
    </xf>
    <xf numFmtId="164" fontId="12" fillId="2" borderId="6" xfId="0" applyNumberFormat="1" applyFont="1" applyFill="1" applyBorder="1" applyAlignment="1">
      <alignment horizontal="center" vertical="top" wrapText="1"/>
    </xf>
    <xf numFmtId="164" fontId="12" fillId="2" borderId="7" xfId="0" applyNumberFormat="1" applyFont="1" applyFill="1" applyBorder="1" applyAlignment="1">
      <alignment horizontal="center" vertical="top" wrapText="1"/>
    </xf>
    <xf numFmtId="49" fontId="9" fillId="2" borderId="14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justify" vertical="top" wrapText="1"/>
    </xf>
    <xf numFmtId="164" fontId="10" fillId="2" borderId="3" xfId="0" applyNumberFormat="1" applyFont="1" applyFill="1" applyBorder="1" applyAlignment="1">
      <alignment horizontal="center" vertical="top" wrapText="1"/>
    </xf>
    <xf numFmtId="164" fontId="10" fillId="2" borderId="4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horizontal="justify" vertical="top" wrapText="1"/>
    </xf>
    <xf numFmtId="0" fontId="12" fillId="2" borderId="6" xfId="0" applyFont="1" applyFill="1" applyBorder="1" applyAlignment="1">
      <alignment horizontal="justify" vertical="top" wrapText="1"/>
    </xf>
    <xf numFmtId="49" fontId="14" fillId="2" borderId="18" xfId="0" applyNumberFormat="1" applyFont="1" applyFill="1" applyBorder="1" applyAlignment="1">
      <alignment horizontal="center" vertical="top" wrapText="1"/>
    </xf>
    <xf numFmtId="165" fontId="12" fillId="2" borderId="3" xfId="0" applyNumberFormat="1" applyFont="1" applyFill="1" applyBorder="1" applyAlignment="1">
      <alignment horizontal="center" vertical="top" wrapText="1"/>
    </xf>
    <xf numFmtId="165" fontId="12" fillId="2" borderId="4" xfId="0" applyNumberFormat="1" applyFont="1" applyFill="1" applyBorder="1" applyAlignment="1">
      <alignment horizontal="center" vertical="top" wrapText="1"/>
    </xf>
    <xf numFmtId="165" fontId="12" fillId="2" borderId="1" xfId="0" applyNumberFormat="1" applyFont="1" applyFill="1" applyBorder="1" applyAlignment="1">
      <alignment horizontal="center" vertical="top" wrapText="1"/>
    </xf>
    <xf numFmtId="165" fontId="12" fillId="2" borderId="10" xfId="0" applyNumberFormat="1" applyFont="1" applyFill="1" applyBorder="1" applyAlignment="1">
      <alignment horizontal="center" vertical="top" wrapText="1"/>
    </xf>
    <xf numFmtId="49" fontId="12" fillId="2" borderId="12" xfId="0" applyNumberFormat="1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top" wrapText="1"/>
    </xf>
    <xf numFmtId="165" fontId="10" fillId="2" borderId="10" xfId="0" applyNumberFormat="1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left" vertical="top" wrapText="1" indent="4"/>
    </xf>
    <xf numFmtId="165" fontId="10" fillId="2" borderId="6" xfId="0" applyNumberFormat="1" applyFont="1" applyFill="1" applyBorder="1" applyAlignment="1">
      <alignment horizontal="center" vertical="top" wrapText="1"/>
    </xf>
    <xf numFmtId="165" fontId="10" fillId="2" borderId="7" xfId="0" applyNumberFormat="1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49" fontId="10" fillId="2" borderId="9" xfId="0" applyNumberFormat="1" applyFont="1" applyFill="1" applyBorder="1" applyAlignment="1">
      <alignment horizontal="center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10" fillId="2" borderId="18" xfId="0" applyNumberFormat="1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horizontal="justify" vertical="top" wrapText="1"/>
    </xf>
    <xf numFmtId="0" fontId="7" fillId="2" borderId="19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/>
    </xf>
    <xf numFmtId="3" fontId="10" fillId="2" borderId="1" xfId="0" applyNumberFormat="1" applyFont="1" applyFill="1" applyBorder="1" applyAlignment="1">
      <alignment horizontal="center" vertical="top" wrapText="1"/>
    </xf>
    <xf numFmtId="3" fontId="10" fillId="2" borderId="10" xfId="0" applyNumberFormat="1" applyFont="1" applyFill="1" applyBorder="1" applyAlignment="1">
      <alignment horizontal="center" vertical="top" wrapText="1"/>
    </xf>
    <xf numFmtId="49" fontId="12" fillId="2" borderId="9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49" fontId="10" fillId="2" borderId="9" xfId="0" applyNumberFormat="1" applyFont="1" applyFill="1" applyBorder="1" applyAlignment="1">
      <alignment horizontal="center" vertical="top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0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165" fontId="10" fillId="2" borderId="3" xfId="0" applyNumberFormat="1" applyFont="1" applyFill="1" applyBorder="1" applyAlignment="1">
      <alignment horizontal="center" vertical="top" wrapText="1"/>
    </xf>
    <xf numFmtId="165" fontId="10" fillId="2" borderId="4" xfId="0" applyNumberFormat="1" applyFont="1" applyFill="1" applyBorder="1" applyAlignment="1">
      <alignment horizontal="center" vertical="top" wrapText="1"/>
    </xf>
    <xf numFmtId="0" fontId="12" fillId="5" borderId="9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5" fontId="12" fillId="5" borderId="10" xfId="0" applyNumberFormat="1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10" xfId="0" applyNumberFormat="1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center" wrapText="1"/>
    </xf>
    <xf numFmtId="165" fontId="12" fillId="6" borderId="10" xfId="0" applyNumberFormat="1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justify" vertical="top" wrapText="1"/>
    </xf>
    <xf numFmtId="0" fontId="19" fillId="4" borderId="1" xfId="0" applyFont="1" applyFill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center" vertical="center" wrapText="1"/>
    </xf>
    <xf numFmtId="165" fontId="14" fillId="4" borderId="10" xfId="0" applyNumberFormat="1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justify" vertical="top" wrapText="1"/>
    </xf>
    <xf numFmtId="0" fontId="19" fillId="6" borderId="3" xfId="0" applyFont="1" applyFill="1" applyBorder="1" applyAlignment="1">
      <alignment horizontal="center" vertical="center" wrapText="1"/>
    </xf>
    <xf numFmtId="165" fontId="14" fillId="6" borderId="3" xfId="0" applyNumberFormat="1" applyFont="1" applyFill="1" applyBorder="1" applyAlignment="1">
      <alignment horizontal="center" vertical="center" wrapText="1"/>
    </xf>
    <xf numFmtId="165" fontId="14" fillId="6" borderId="4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49" fontId="12" fillId="2" borderId="9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7" fillId="2" borderId="0" xfId="1" applyFont="1" applyFill="1" applyAlignment="1" applyProtection="1">
      <alignment horizontal="left" vertical="top" wrapText="1"/>
    </xf>
    <xf numFmtId="49" fontId="10" fillId="2" borderId="9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9" fillId="2" borderId="17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12" fillId="2" borderId="12" xfId="0" applyNumberFormat="1" applyFont="1" applyFill="1" applyBorder="1" applyAlignment="1">
      <alignment horizontal="center" vertical="top" wrapText="1"/>
    </xf>
    <xf numFmtId="49" fontId="10" fillId="2" borderId="12" xfId="0" applyNumberFormat="1" applyFont="1" applyFill="1" applyBorder="1" applyAlignment="1">
      <alignment horizontal="center"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9" fontId="12" fillId="2" borderId="5" xfId="0" applyNumberFormat="1" applyFont="1" applyFill="1" applyBorder="1" applyAlignment="1">
      <alignment horizontal="center" vertical="top" wrapText="1"/>
    </xf>
    <xf numFmtId="0" fontId="14" fillId="2" borderId="16" xfId="0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49" fontId="10" fillId="2" borderId="13" xfId="0" applyNumberFormat="1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vertical="center" wrapText="1"/>
    </xf>
    <xf numFmtId="49" fontId="10" fillId="2" borderId="9" xfId="0" applyNumberFormat="1" applyFont="1" applyFill="1" applyBorder="1" applyAlignment="1">
      <alignment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49" fontId="12" fillId="2" borderId="11" xfId="0" applyNumberFormat="1" applyFont="1" applyFill="1" applyBorder="1" applyAlignment="1">
      <alignment horizontal="center" vertical="top" wrapText="1"/>
    </xf>
    <xf numFmtId="49" fontId="12" fillId="2" borderId="20" xfId="0" applyNumberFormat="1" applyFont="1" applyFill="1" applyBorder="1" applyAlignment="1">
      <alignment horizontal="center" vertical="top" wrapText="1"/>
    </xf>
    <xf numFmtId="49" fontId="12" fillId="2" borderId="21" xfId="0" applyNumberFormat="1" applyFont="1" applyFill="1" applyBorder="1" applyAlignment="1">
      <alignment horizontal="center" vertical="top" wrapText="1"/>
    </xf>
    <xf numFmtId="49" fontId="12" fillId="2" borderId="22" xfId="0" applyNumberFormat="1" applyFont="1" applyFill="1" applyBorder="1" applyAlignment="1">
      <alignment horizontal="center" vertical="top" wrapText="1"/>
    </xf>
    <xf numFmtId="49" fontId="10" fillId="2" borderId="12" xfId="0" applyNumberFormat="1" applyFont="1" applyFill="1" applyBorder="1" applyAlignment="1">
      <alignment horizontal="center" vertical="top"/>
    </xf>
    <xf numFmtId="0" fontId="12" fillId="2" borderId="9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6"/>
  <sheetViews>
    <sheetView tabSelected="1" showWhiteSpace="0" view="pageBreakPreview" zoomScale="70" zoomScaleNormal="70" zoomScaleSheetLayoutView="70" zoomScalePageLayoutView="120" workbookViewId="0">
      <selection activeCell="C8" sqref="C8"/>
    </sheetView>
  </sheetViews>
  <sheetFormatPr defaultRowHeight="15"/>
  <cols>
    <col min="1" max="1" width="9.85546875" style="2" customWidth="1"/>
    <col min="2" max="2" width="62.7109375" customWidth="1"/>
    <col min="3" max="3" width="24.28515625" style="2" customWidth="1"/>
    <col min="4" max="4" width="18.28515625" customWidth="1"/>
    <col min="5" max="6" width="18.85546875" customWidth="1"/>
    <col min="7" max="7" width="19.28515625" customWidth="1"/>
    <col min="8" max="8" width="18.85546875" customWidth="1"/>
    <col min="9" max="9" width="43.42578125" customWidth="1"/>
  </cols>
  <sheetData>
    <row r="1" spans="1:8" ht="38.25" customHeight="1">
      <c r="A1" s="150" t="s">
        <v>258</v>
      </c>
      <c r="B1" s="150"/>
      <c r="C1" s="150"/>
      <c r="D1" s="150"/>
      <c r="E1" s="150"/>
      <c r="F1" s="150"/>
      <c r="G1" s="150"/>
      <c r="H1" s="150"/>
    </row>
    <row r="2" spans="1:8" ht="27.75" customHeight="1">
      <c r="A2" s="149" t="s">
        <v>250</v>
      </c>
      <c r="B2" s="149"/>
      <c r="C2" s="149"/>
      <c r="D2" s="149"/>
      <c r="E2" s="149"/>
      <c r="F2" s="149"/>
      <c r="G2" s="149"/>
      <c r="H2" s="149"/>
    </row>
    <row r="3" spans="1:8" ht="30" customHeight="1">
      <c r="A3" s="149" t="s">
        <v>257</v>
      </c>
      <c r="B3" s="149"/>
      <c r="C3" s="149"/>
      <c r="D3" s="149"/>
      <c r="E3" s="149"/>
      <c r="F3" s="149"/>
      <c r="G3" s="149"/>
      <c r="H3" s="149"/>
    </row>
    <row r="4" spans="1:8" s="5" customFormat="1" ht="85.5" customHeight="1" thickBot="1">
      <c r="A4" s="9"/>
      <c r="B4" s="9"/>
      <c r="C4" s="9"/>
      <c r="D4" s="9"/>
      <c r="E4" s="9"/>
      <c r="F4" s="9"/>
      <c r="G4" s="9"/>
      <c r="H4" s="9"/>
    </row>
    <row r="5" spans="1:8" ht="44.25" customHeight="1">
      <c r="A5" s="155" t="s">
        <v>0</v>
      </c>
      <c r="B5" s="157" t="s">
        <v>1</v>
      </c>
      <c r="C5" s="138" t="s">
        <v>2</v>
      </c>
      <c r="D5" s="14" t="s">
        <v>3</v>
      </c>
      <c r="E5" s="14" t="s">
        <v>4</v>
      </c>
      <c r="F5" s="138" t="s">
        <v>5</v>
      </c>
      <c r="G5" s="138"/>
      <c r="H5" s="140"/>
    </row>
    <row r="6" spans="1:8" ht="21" customHeight="1" thickBot="1">
      <c r="A6" s="156"/>
      <c r="B6" s="158"/>
      <c r="C6" s="139"/>
      <c r="D6" s="15">
        <v>2018</v>
      </c>
      <c r="E6" s="16">
        <v>2019</v>
      </c>
      <c r="F6" s="15">
        <v>2020</v>
      </c>
      <c r="G6" s="15">
        <v>2021</v>
      </c>
      <c r="H6" s="17">
        <v>2022</v>
      </c>
    </row>
    <row r="7" spans="1:8" ht="39" customHeight="1" thickBot="1">
      <c r="A7" s="18" t="s">
        <v>6</v>
      </c>
      <c r="B7" s="126" t="s">
        <v>7</v>
      </c>
      <c r="C7" s="126"/>
      <c r="D7" s="126"/>
      <c r="E7" s="126"/>
      <c r="F7" s="126"/>
      <c r="G7" s="126"/>
      <c r="H7" s="127"/>
    </row>
    <row r="8" spans="1:8" ht="75.75" customHeight="1">
      <c r="A8" s="151">
        <v>1</v>
      </c>
      <c r="B8" s="19" t="s">
        <v>8</v>
      </c>
      <c r="C8" s="20" t="s">
        <v>9</v>
      </c>
      <c r="D8" s="100">
        <v>244252</v>
      </c>
      <c r="E8" s="100">
        <v>243156</v>
      </c>
      <c r="F8" s="100">
        <v>243160</v>
      </c>
      <c r="G8" s="100">
        <v>243184</v>
      </c>
      <c r="H8" s="101">
        <v>243539</v>
      </c>
    </row>
    <row r="9" spans="1:8" ht="72.75" customHeight="1">
      <c r="A9" s="152"/>
      <c r="B9" s="21" t="s">
        <v>10</v>
      </c>
      <c r="C9" s="22" t="s">
        <v>11</v>
      </c>
      <c r="D9" s="102">
        <v>99.4</v>
      </c>
      <c r="E9" s="102">
        <f>E8/D8*100</f>
        <v>99.551283101059568</v>
      </c>
      <c r="F9" s="102">
        <f t="shared" ref="F9:H9" si="0">F8/E8*100</f>
        <v>100.00164503446346</v>
      </c>
      <c r="G9" s="102">
        <f t="shared" si="0"/>
        <v>100.00987004441519</v>
      </c>
      <c r="H9" s="103">
        <f t="shared" si="0"/>
        <v>100.14597999868413</v>
      </c>
    </row>
    <row r="10" spans="1:8" ht="65.25" customHeight="1">
      <c r="A10" s="152" t="s">
        <v>12</v>
      </c>
      <c r="B10" s="21" t="s">
        <v>13</v>
      </c>
      <c r="C10" s="22" t="s">
        <v>9</v>
      </c>
      <c r="D10" s="102">
        <v>148072</v>
      </c>
      <c r="E10" s="102">
        <v>147332</v>
      </c>
      <c r="F10" s="102">
        <v>147355</v>
      </c>
      <c r="G10" s="102">
        <v>147370</v>
      </c>
      <c r="H10" s="103">
        <v>147585</v>
      </c>
    </row>
    <row r="11" spans="1:8" ht="73.5" customHeight="1">
      <c r="A11" s="152"/>
      <c r="B11" s="21" t="s">
        <v>10</v>
      </c>
      <c r="C11" s="22" t="s">
        <v>11</v>
      </c>
      <c r="D11" s="102">
        <v>99.3</v>
      </c>
      <c r="E11" s="102">
        <f t="shared" ref="E11:H11" si="1">E10/D10*100</f>
        <v>99.500243124966232</v>
      </c>
      <c r="F11" s="102">
        <f t="shared" si="1"/>
        <v>100.01561100100453</v>
      </c>
      <c r="G11" s="102">
        <f t="shared" si="1"/>
        <v>100.01017949849005</v>
      </c>
      <c r="H11" s="103">
        <f t="shared" si="1"/>
        <v>100.14589129402185</v>
      </c>
    </row>
    <row r="12" spans="1:8" ht="75.75" customHeight="1">
      <c r="A12" s="152" t="s">
        <v>14</v>
      </c>
      <c r="B12" s="21" t="s">
        <v>15</v>
      </c>
      <c r="C12" s="22" t="s">
        <v>9</v>
      </c>
      <c r="D12" s="102">
        <v>96180</v>
      </c>
      <c r="E12" s="102">
        <f t="shared" ref="E12:H12" si="2">E8-E10</f>
        <v>95824</v>
      </c>
      <c r="F12" s="102">
        <f t="shared" si="2"/>
        <v>95805</v>
      </c>
      <c r="G12" s="102">
        <f t="shared" si="2"/>
        <v>95814</v>
      </c>
      <c r="H12" s="103">
        <f t="shared" si="2"/>
        <v>95954</v>
      </c>
    </row>
    <row r="13" spans="1:8" ht="83.25" customHeight="1">
      <c r="A13" s="152"/>
      <c r="B13" s="21" t="s">
        <v>16</v>
      </c>
      <c r="C13" s="22" t="s">
        <v>11</v>
      </c>
      <c r="D13" s="102">
        <v>99.6</v>
      </c>
      <c r="E13" s="102">
        <f t="shared" ref="E13:H13" si="3">E12/D12*100</f>
        <v>99.629860677895607</v>
      </c>
      <c r="F13" s="102">
        <f t="shared" si="3"/>
        <v>99.980171981966933</v>
      </c>
      <c r="G13" s="102">
        <f t="shared" si="3"/>
        <v>100.00939408172852</v>
      </c>
      <c r="H13" s="103">
        <f t="shared" si="3"/>
        <v>100.14611643392406</v>
      </c>
    </row>
    <row r="14" spans="1:8" ht="80.25" customHeight="1">
      <c r="A14" s="25" t="s">
        <v>17</v>
      </c>
      <c r="B14" s="21" t="s">
        <v>18</v>
      </c>
      <c r="C14" s="22" t="s">
        <v>9</v>
      </c>
      <c r="D14" s="102">
        <v>243704</v>
      </c>
      <c r="E14" s="102">
        <f>(E8+F8)/2</f>
        <v>243158</v>
      </c>
      <c r="F14" s="102">
        <f>(F8+G8)/2</f>
        <v>243172</v>
      </c>
      <c r="G14" s="102">
        <f>(G8+H8)/2</f>
        <v>243361.5</v>
      </c>
      <c r="H14" s="103">
        <v>243767</v>
      </c>
    </row>
    <row r="15" spans="1:8" ht="72.75" customHeight="1">
      <c r="A15" s="25">
        <v>2</v>
      </c>
      <c r="B15" s="21" t="s">
        <v>19</v>
      </c>
      <c r="C15" s="22" t="s">
        <v>9</v>
      </c>
      <c r="D15" s="102">
        <v>1784</v>
      </c>
      <c r="E15" s="102">
        <v>1962</v>
      </c>
      <c r="F15" s="102">
        <v>2001</v>
      </c>
      <c r="G15" s="102">
        <v>2041</v>
      </c>
      <c r="H15" s="103">
        <v>2082</v>
      </c>
    </row>
    <row r="16" spans="1:8" ht="76.5" customHeight="1">
      <c r="A16" s="25">
        <v>3</v>
      </c>
      <c r="B16" s="21" t="s">
        <v>20</v>
      </c>
      <c r="C16" s="22" t="s">
        <v>9</v>
      </c>
      <c r="D16" s="102">
        <v>3205</v>
      </c>
      <c r="E16" s="102">
        <v>3109</v>
      </c>
      <c r="F16" s="102">
        <v>3047</v>
      </c>
      <c r="G16" s="102">
        <v>2986</v>
      </c>
      <c r="H16" s="103">
        <v>2926</v>
      </c>
    </row>
    <row r="17" spans="1:8" ht="73.5" customHeight="1">
      <c r="A17" s="25">
        <v>4</v>
      </c>
      <c r="B17" s="21" t="s">
        <v>21</v>
      </c>
      <c r="C17" s="22" t="s">
        <v>9</v>
      </c>
      <c r="D17" s="102">
        <v>339</v>
      </c>
      <c r="E17" s="102">
        <v>1151</v>
      </c>
      <c r="F17" s="102">
        <v>1070</v>
      </c>
      <c r="G17" s="102">
        <v>1300</v>
      </c>
      <c r="H17" s="103">
        <v>1300</v>
      </c>
    </row>
    <row r="18" spans="1:8" ht="75.75" customHeight="1">
      <c r="A18" s="25">
        <v>5</v>
      </c>
      <c r="B18" s="21" t="s">
        <v>22</v>
      </c>
      <c r="C18" s="22" t="s">
        <v>23</v>
      </c>
      <c r="D18" s="102">
        <v>7.3</v>
      </c>
      <c r="E18" s="102">
        <f t="shared" ref="E18:H18" si="4">E15/E14*1000</f>
        <v>8.0688276758321749</v>
      </c>
      <c r="F18" s="102">
        <f t="shared" si="4"/>
        <v>8.2287434408566771</v>
      </c>
      <c r="G18" s="102">
        <f t="shared" si="4"/>
        <v>8.3867004435787909</v>
      </c>
      <c r="H18" s="103">
        <f t="shared" si="4"/>
        <v>8.540942785528804</v>
      </c>
    </row>
    <row r="19" spans="1:8" ht="78" customHeight="1">
      <c r="A19" s="25">
        <v>6</v>
      </c>
      <c r="B19" s="21" t="s">
        <v>24</v>
      </c>
      <c r="C19" s="22" t="s">
        <v>23</v>
      </c>
      <c r="D19" s="102">
        <v>13.1</v>
      </c>
      <c r="E19" s="102">
        <f t="shared" ref="E19:H19" si="5">E16/E14*1000</f>
        <v>12.785925200898182</v>
      </c>
      <c r="F19" s="102">
        <f t="shared" si="5"/>
        <v>12.530225519385455</v>
      </c>
      <c r="G19" s="102">
        <f t="shared" si="5"/>
        <v>12.269812603883523</v>
      </c>
      <c r="H19" s="103">
        <f t="shared" si="5"/>
        <v>12.003265413283996</v>
      </c>
    </row>
    <row r="20" spans="1:8" ht="90" customHeight="1">
      <c r="A20" s="25">
        <v>7</v>
      </c>
      <c r="B20" s="21" t="s">
        <v>25</v>
      </c>
      <c r="C20" s="22" t="s">
        <v>23</v>
      </c>
      <c r="D20" s="102">
        <v>-5.8</v>
      </c>
      <c r="E20" s="102">
        <f t="shared" ref="E20:H20" si="6">E18-E19</f>
        <v>-4.7170975250660074</v>
      </c>
      <c r="F20" s="102">
        <f t="shared" si="6"/>
        <v>-4.3014820785287782</v>
      </c>
      <c r="G20" s="102">
        <f t="shared" si="6"/>
        <v>-3.8831121603047318</v>
      </c>
      <c r="H20" s="103">
        <f t="shared" si="6"/>
        <v>-3.4623226277551922</v>
      </c>
    </row>
    <row r="21" spans="1:8" ht="89.25" customHeight="1" thickBot="1">
      <c r="A21" s="26">
        <v>8</v>
      </c>
      <c r="B21" s="27" t="s">
        <v>26</v>
      </c>
      <c r="C21" s="28" t="s">
        <v>23</v>
      </c>
      <c r="D21" s="104">
        <v>1.4</v>
      </c>
      <c r="E21" s="104">
        <f t="shared" ref="E21:H21" si="7">E17/E14*1000</f>
        <v>4.7335477343949197</v>
      </c>
      <c r="F21" s="104">
        <f t="shared" si="7"/>
        <v>4.4001776520323066</v>
      </c>
      <c r="G21" s="104">
        <f t="shared" si="7"/>
        <v>5.3418474162922243</v>
      </c>
      <c r="H21" s="105">
        <f t="shared" si="7"/>
        <v>5.3329613934617885</v>
      </c>
    </row>
    <row r="22" spans="1:8" ht="56.25" customHeight="1" thickBot="1">
      <c r="A22" s="133"/>
      <c r="B22" s="134"/>
      <c r="C22" s="134"/>
      <c r="D22" s="134"/>
      <c r="E22" s="134"/>
      <c r="F22" s="134"/>
      <c r="G22" s="134"/>
      <c r="H22" s="135"/>
    </row>
    <row r="23" spans="1:8" ht="40.5" customHeight="1">
      <c r="A23" s="136" t="s">
        <v>0</v>
      </c>
      <c r="B23" s="138" t="s">
        <v>1</v>
      </c>
      <c r="C23" s="138" t="s">
        <v>2</v>
      </c>
      <c r="D23" s="14" t="s">
        <v>3</v>
      </c>
      <c r="E23" s="14" t="s">
        <v>4</v>
      </c>
      <c r="F23" s="138" t="s">
        <v>5</v>
      </c>
      <c r="G23" s="138"/>
      <c r="H23" s="140"/>
    </row>
    <row r="24" spans="1:8" ht="47.25" customHeight="1" thickBot="1">
      <c r="A24" s="137"/>
      <c r="B24" s="139"/>
      <c r="C24" s="139"/>
      <c r="D24" s="15">
        <v>2018</v>
      </c>
      <c r="E24" s="16">
        <v>2019</v>
      </c>
      <c r="F24" s="15">
        <v>2020</v>
      </c>
      <c r="G24" s="15">
        <v>2021</v>
      </c>
      <c r="H24" s="17">
        <v>2022</v>
      </c>
    </row>
    <row r="25" spans="1:8" ht="44.25" customHeight="1" thickBot="1">
      <c r="A25" s="29" t="s">
        <v>27</v>
      </c>
      <c r="B25" s="126" t="s">
        <v>28</v>
      </c>
      <c r="C25" s="126"/>
      <c r="D25" s="126"/>
      <c r="E25" s="126"/>
      <c r="F25" s="126"/>
      <c r="G25" s="126"/>
      <c r="H25" s="127"/>
    </row>
    <row r="26" spans="1:8" ht="93" customHeight="1">
      <c r="A26" s="30">
        <v>1</v>
      </c>
      <c r="B26" s="31" t="s">
        <v>29</v>
      </c>
      <c r="C26" s="20" t="s">
        <v>9</v>
      </c>
      <c r="D26" s="32">
        <v>119885</v>
      </c>
      <c r="E26" s="32">
        <v>120484</v>
      </c>
      <c r="F26" s="32">
        <v>121086</v>
      </c>
      <c r="G26" s="32">
        <v>121691</v>
      </c>
      <c r="H26" s="33">
        <v>122300</v>
      </c>
    </row>
    <row r="27" spans="1:8" ht="84" customHeight="1">
      <c r="A27" s="34" t="s">
        <v>30</v>
      </c>
      <c r="B27" s="35" t="s">
        <v>31</v>
      </c>
      <c r="C27" s="22" t="s">
        <v>11</v>
      </c>
      <c r="D27" s="23">
        <v>0.2</v>
      </c>
      <c r="E27" s="23">
        <v>0.25</v>
      </c>
      <c r="F27" s="23">
        <v>0.25</v>
      </c>
      <c r="G27" s="23">
        <v>0.23</v>
      </c>
      <c r="H27" s="24">
        <v>0.23</v>
      </c>
    </row>
    <row r="28" spans="1:8" ht="91.5" customHeight="1">
      <c r="A28" s="34" t="s">
        <v>32</v>
      </c>
      <c r="B28" s="35" t="s">
        <v>33</v>
      </c>
      <c r="C28" s="22" t="s">
        <v>9</v>
      </c>
      <c r="D28" s="23">
        <v>297</v>
      </c>
      <c r="E28" s="23">
        <v>370</v>
      </c>
      <c r="F28" s="23">
        <v>365</v>
      </c>
      <c r="G28" s="23">
        <v>360</v>
      </c>
      <c r="H28" s="24">
        <v>355</v>
      </c>
    </row>
    <row r="29" spans="1:8" ht="82.5" customHeight="1">
      <c r="A29" s="34" t="s">
        <v>34</v>
      </c>
      <c r="B29" s="35" t="s">
        <v>35</v>
      </c>
      <c r="C29" s="22" t="s">
        <v>36</v>
      </c>
      <c r="D29" s="23">
        <v>1871</v>
      </c>
      <c r="E29" s="23">
        <v>1900</v>
      </c>
      <c r="F29" s="23">
        <v>1930</v>
      </c>
      <c r="G29" s="23">
        <v>1950</v>
      </c>
      <c r="H29" s="24">
        <v>1970</v>
      </c>
    </row>
    <row r="30" spans="1:8" s="1" customFormat="1" ht="81.75" customHeight="1">
      <c r="A30" s="34" t="s">
        <v>37</v>
      </c>
      <c r="B30" s="35" t="s">
        <v>38</v>
      </c>
      <c r="C30" s="22" t="s">
        <v>36</v>
      </c>
      <c r="D30" s="36">
        <v>2920</v>
      </c>
      <c r="E30" s="36">
        <v>3622</v>
      </c>
      <c r="F30" s="36">
        <v>3671</v>
      </c>
      <c r="G30" s="36">
        <v>3702</v>
      </c>
      <c r="H30" s="37">
        <v>3850</v>
      </c>
    </row>
    <row r="31" spans="1:8" s="1" customFormat="1" ht="87" customHeight="1">
      <c r="A31" s="34" t="s">
        <v>39</v>
      </c>
      <c r="B31" s="38" t="s">
        <v>40</v>
      </c>
      <c r="C31" s="22" t="s">
        <v>36</v>
      </c>
      <c r="D31" s="36">
        <v>435</v>
      </c>
      <c r="E31" s="36">
        <v>916</v>
      </c>
      <c r="F31" s="36">
        <v>721</v>
      </c>
      <c r="G31" s="36">
        <v>813</v>
      </c>
      <c r="H31" s="37">
        <v>945</v>
      </c>
    </row>
    <row r="32" spans="1:8" s="1" customFormat="1" ht="87" customHeight="1">
      <c r="A32" s="34" t="s">
        <v>41</v>
      </c>
      <c r="B32" s="38" t="s">
        <v>42</v>
      </c>
      <c r="C32" s="22" t="s">
        <v>36</v>
      </c>
      <c r="D32" s="36">
        <v>2485</v>
      </c>
      <c r="E32" s="36">
        <v>2706</v>
      </c>
      <c r="F32" s="36">
        <v>2950</v>
      </c>
      <c r="G32" s="36">
        <v>2889</v>
      </c>
      <c r="H32" s="37">
        <v>2905</v>
      </c>
    </row>
    <row r="33" spans="1:9" s="1" customFormat="1" ht="98.25" customHeight="1">
      <c r="A33" s="34" t="s">
        <v>43</v>
      </c>
      <c r="B33" s="39" t="s">
        <v>44</v>
      </c>
      <c r="C33" s="6" t="s">
        <v>9</v>
      </c>
      <c r="D33" s="40">
        <v>42444</v>
      </c>
      <c r="E33" s="40">
        <v>43293</v>
      </c>
      <c r="F33" s="40">
        <v>44158</v>
      </c>
      <c r="G33" s="40">
        <v>45041</v>
      </c>
      <c r="H33" s="41">
        <v>45942</v>
      </c>
    </row>
    <row r="34" spans="1:9" s="1" customFormat="1" ht="98.25" customHeight="1">
      <c r="A34" s="34" t="s">
        <v>45</v>
      </c>
      <c r="B34" s="39" t="s">
        <v>46</v>
      </c>
      <c r="C34" s="6" t="s">
        <v>47</v>
      </c>
      <c r="D34" s="40">
        <v>43057</v>
      </c>
      <c r="E34" s="40">
        <v>46932</v>
      </c>
      <c r="F34" s="40">
        <v>51155</v>
      </c>
      <c r="G34" s="40">
        <v>55758</v>
      </c>
      <c r="H34" s="41">
        <v>60776</v>
      </c>
    </row>
    <row r="35" spans="1:9" s="1" customFormat="1" ht="98.25" customHeight="1" thickBot="1">
      <c r="A35" s="42" t="s">
        <v>48</v>
      </c>
      <c r="B35" s="43" t="s">
        <v>49</v>
      </c>
      <c r="C35" s="44" t="s">
        <v>50</v>
      </c>
      <c r="D35" s="45">
        <v>21930135</v>
      </c>
      <c r="E35" s="45">
        <f>E34*E33*12/1000</f>
        <v>24381924.912</v>
      </c>
      <c r="F35" s="45">
        <f>F34*F33*12/1000</f>
        <v>27106829.879999999</v>
      </c>
      <c r="G35" s="45">
        <f t="shared" ref="G35:H35" si="8">G34*G33*12/1000</f>
        <v>30136752.936000001</v>
      </c>
      <c r="H35" s="46">
        <f t="shared" si="8"/>
        <v>33506051.903999999</v>
      </c>
    </row>
    <row r="36" spans="1:9" ht="42" customHeight="1" thickBot="1">
      <c r="A36" s="133"/>
      <c r="B36" s="134"/>
      <c r="C36" s="134"/>
      <c r="D36" s="134"/>
      <c r="E36" s="134"/>
      <c r="F36" s="134"/>
      <c r="G36" s="134"/>
      <c r="H36" s="135"/>
    </row>
    <row r="37" spans="1:9" ht="42.75" customHeight="1">
      <c r="A37" s="136" t="s">
        <v>0</v>
      </c>
      <c r="B37" s="138" t="s">
        <v>1</v>
      </c>
      <c r="C37" s="138" t="s">
        <v>2</v>
      </c>
      <c r="D37" s="14" t="s">
        <v>3</v>
      </c>
      <c r="E37" s="14" t="s">
        <v>4</v>
      </c>
      <c r="F37" s="138" t="s">
        <v>5</v>
      </c>
      <c r="G37" s="138"/>
      <c r="H37" s="140"/>
    </row>
    <row r="38" spans="1:9" ht="39" customHeight="1" thickBot="1">
      <c r="A38" s="137"/>
      <c r="B38" s="139"/>
      <c r="C38" s="139"/>
      <c r="D38" s="15">
        <v>2018</v>
      </c>
      <c r="E38" s="16">
        <v>2019</v>
      </c>
      <c r="F38" s="15">
        <v>2020</v>
      </c>
      <c r="G38" s="15">
        <v>2021</v>
      </c>
      <c r="H38" s="17">
        <v>2022</v>
      </c>
    </row>
    <row r="39" spans="1:9" ht="39.75" customHeight="1" thickBot="1">
      <c r="A39" s="47" t="s">
        <v>51</v>
      </c>
      <c r="B39" s="153" t="s">
        <v>52</v>
      </c>
      <c r="C39" s="153"/>
      <c r="D39" s="153"/>
      <c r="E39" s="153"/>
      <c r="F39" s="153"/>
      <c r="G39" s="153"/>
      <c r="H39" s="154"/>
    </row>
    <row r="40" spans="1:9" ht="88.5" customHeight="1">
      <c r="A40" s="159">
        <v>1</v>
      </c>
      <c r="B40" s="122" t="s">
        <v>53</v>
      </c>
      <c r="C40" s="123" t="s">
        <v>50</v>
      </c>
      <c r="D40" s="124">
        <f>D43+D46+D65+D68</f>
        <v>53584023</v>
      </c>
      <c r="E40" s="124">
        <f>E43+E46+E65+E68</f>
        <v>61215390</v>
      </c>
      <c r="F40" s="124">
        <f>F43+F46+F65+F68</f>
        <v>67336928</v>
      </c>
      <c r="G40" s="124">
        <f>G43+G46+G65+G68</f>
        <v>74070621</v>
      </c>
      <c r="H40" s="125">
        <f>H43+H46+H65+H68</f>
        <v>81477683</v>
      </c>
    </row>
    <row r="41" spans="1:9" ht="72.75" customHeight="1">
      <c r="A41" s="141"/>
      <c r="B41" s="49" t="s">
        <v>54</v>
      </c>
      <c r="C41" s="6" t="s">
        <v>55</v>
      </c>
      <c r="D41" s="10"/>
      <c r="E41" s="10">
        <v>109</v>
      </c>
      <c r="F41" s="10">
        <v>106.8</v>
      </c>
      <c r="G41" s="10">
        <v>105.9</v>
      </c>
      <c r="H41" s="11">
        <v>105.8</v>
      </c>
    </row>
    <row r="42" spans="1:9" ht="68.25" customHeight="1">
      <c r="A42" s="141"/>
      <c r="B42" s="50" t="s">
        <v>56</v>
      </c>
      <c r="C42" s="6" t="s">
        <v>57</v>
      </c>
      <c r="D42" s="10">
        <v>112.1</v>
      </c>
      <c r="E42" s="10">
        <v>104.8</v>
      </c>
      <c r="F42" s="10">
        <v>103</v>
      </c>
      <c r="G42" s="10">
        <v>103.9</v>
      </c>
      <c r="H42" s="11">
        <v>104</v>
      </c>
    </row>
    <row r="43" spans="1:9" ht="106.5" customHeight="1">
      <c r="A43" s="160" t="s">
        <v>30</v>
      </c>
      <c r="B43" s="49" t="s">
        <v>253</v>
      </c>
      <c r="C43" s="6" t="s">
        <v>58</v>
      </c>
      <c r="D43" s="10">
        <v>0</v>
      </c>
      <c r="E43" s="10">
        <v>0</v>
      </c>
      <c r="F43" s="10">
        <v>0</v>
      </c>
      <c r="G43" s="10">
        <v>0</v>
      </c>
      <c r="H43" s="11">
        <v>0</v>
      </c>
    </row>
    <row r="44" spans="1:9" ht="79.5" customHeight="1">
      <c r="A44" s="161"/>
      <c r="B44" s="50" t="s">
        <v>59</v>
      </c>
      <c r="C44" s="6" t="s">
        <v>55</v>
      </c>
      <c r="D44" s="10"/>
      <c r="E44" s="10"/>
      <c r="F44" s="10"/>
      <c r="G44" s="10"/>
      <c r="H44" s="11"/>
      <c r="I44" s="1"/>
    </row>
    <row r="45" spans="1:9" ht="60.75" customHeight="1">
      <c r="A45" s="162"/>
      <c r="B45" s="49" t="s">
        <v>60</v>
      </c>
      <c r="C45" s="6" t="s">
        <v>57</v>
      </c>
      <c r="D45" s="10"/>
      <c r="E45" s="10"/>
      <c r="F45" s="10"/>
      <c r="G45" s="10"/>
      <c r="H45" s="11"/>
    </row>
    <row r="46" spans="1:9" ht="132.6" customHeight="1">
      <c r="A46" s="163">
        <v>3</v>
      </c>
      <c r="B46" s="118" t="s">
        <v>275</v>
      </c>
      <c r="C46" s="119" t="s">
        <v>58</v>
      </c>
      <c r="D46" s="120">
        <v>48879152</v>
      </c>
      <c r="E46" s="120">
        <v>56217025</v>
      </c>
      <c r="F46" s="120">
        <v>61838727</v>
      </c>
      <c r="G46" s="120">
        <v>68022600</v>
      </c>
      <c r="H46" s="121">
        <v>74824860</v>
      </c>
    </row>
    <row r="47" spans="1:9" ht="73.5" customHeight="1">
      <c r="A47" s="163"/>
      <c r="B47" s="49" t="s">
        <v>61</v>
      </c>
      <c r="C47" s="6" t="s">
        <v>55</v>
      </c>
      <c r="D47" s="10">
        <v>93.5</v>
      </c>
      <c r="E47" s="10">
        <v>109.8</v>
      </c>
      <c r="F47" s="10">
        <v>106.8</v>
      </c>
      <c r="G47" s="10">
        <v>106.1</v>
      </c>
      <c r="H47" s="11">
        <v>105.8</v>
      </c>
    </row>
    <row r="48" spans="1:9" ht="64.5" customHeight="1">
      <c r="A48" s="163"/>
      <c r="B48" s="49" t="s">
        <v>60</v>
      </c>
      <c r="C48" s="6" t="s">
        <v>57</v>
      </c>
      <c r="D48" s="10">
        <v>111.8</v>
      </c>
      <c r="E48" s="10">
        <v>104.7</v>
      </c>
      <c r="F48" s="10">
        <v>103</v>
      </c>
      <c r="G48" s="10">
        <v>103.7</v>
      </c>
      <c r="H48" s="11">
        <v>104</v>
      </c>
    </row>
    <row r="49" spans="1:8" ht="39" customHeight="1">
      <c r="A49" s="51"/>
      <c r="B49" s="164" t="s">
        <v>62</v>
      </c>
      <c r="C49" s="165"/>
      <c r="D49" s="165"/>
      <c r="E49" s="165"/>
      <c r="F49" s="165"/>
      <c r="G49" s="165"/>
      <c r="H49" s="166"/>
    </row>
    <row r="50" spans="1:8" ht="50.25" customHeight="1">
      <c r="A50" s="142" t="s">
        <v>63</v>
      </c>
      <c r="B50" s="108" t="s">
        <v>64</v>
      </c>
      <c r="C50" s="109" t="s">
        <v>58</v>
      </c>
      <c r="D50" s="110">
        <v>11447294</v>
      </c>
      <c r="E50" s="110">
        <v>11676240</v>
      </c>
      <c r="F50" s="110">
        <v>12260052</v>
      </c>
      <c r="G50" s="110">
        <v>12873055</v>
      </c>
      <c r="H50" s="111">
        <v>13516708</v>
      </c>
    </row>
    <row r="51" spans="1:8" ht="69.75" customHeight="1">
      <c r="A51" s="142"/>
      <c r="B51" s="49" t="s">
        <v>61</v>
      </c>
      <c r="C51" s="6" t="s">
        <v>55</v>
      </c>
      <c r="D51" s="10">
        <v>97</v>
      </c>
      <c r="E51" s="10">
        <v>97.4</v>
      </c>
      <c r="F51" s="10">
        <v>101.9</v>
      </c>
      <c r="G51" s="10">
        <v>101.3</v>
      </c>
      <c r="H51" s="11">
        <v>101</v>
      </c>
    </row>
    <row r="52" spans="1:8" ht="54" customHeight="1">
      <c r="A52" s="142"/>
      <c r="B52" s="49" t="s">
        <v>60</v>
      </c>
      <c r="C52" s="6" t="s">
        <v>57</v>
      </c>
      <c r="D52" s="10">
        <v>111.8</v>
      </c>
      <c r="E52" s="10">
        <v>104.7</v>
      </c>
      <c r="F52" s="10">
        <v>103</v>
      </c>
      <c r="G52" s="10">
        <v>103.7</v>
      </c>
      <c r="H52" s="11">
        <v>104</v>
      </c>
    </row>
    <row r="53" spans="1:8" ht="58.5" customHeight="1">
      <c r="A53" s="142" t="s">
        <v>67</v>
      </c>
      <c r="B53" s="108" t="s">
        <v>68</v>
      </c>
      <c r="C53" s="109" t="s">
        <v>58</v>
      </c>
      <c r="D53" s="110">
        <v>801082</v>
      </c>
      <c r="E53" s="110">
        <v>841010</v>
      </c>
      <c r="F53" s="110">
        <v>925111</v>
      </c>
      <c r="G53" s="110">
        <v>1017622</v>
      </c>
      <c r="H53" s="111">
        <v>1119384</v>
      </c>
    </row>
    <row r="54" spans="1:8" ht="74.25" customHeight="1">
      <c r="A54" s="142"/>
      <c r="B54" s="49" t="s">
        <v>61</v>
      </c>
      <c r="C54" s="6" t="s">
        <v>55</v>
      </c>
      <c r="D54" s="10">
        <v>87</v>
      </c>
      <c r="E54" s="10">
        <v>100.3</v>
      </c>
      <c r="F54" s="10">
        <v>106.8</v>
      </c>
      <c r="G54" s="10">
        <v>106.1</v>
      </c>
      <c r="H54" s="11">
        <v>105.8</v>
      </c>
    </row>
    <row r="55" spans="1:8" ht="58.5" customHeight="1">
      <c r="A55" s="142"/>
      <c r="B55" s="49" t="s">
        <v>60</v>
      </c>
      <c r="C55" s="6" t="s">
        <v>57</v>
      </c>
      <c r="D55" s="10">
        <v>111.8</v>
      </c>
      <c r="E55" s="10">
        <v>104.7</v>
      </c>
      <c r="F55" s="10">
        <v>103</v>
      </c>
      <c r="G55" s="10">
        <v>103.7</v>
      </c>
      <c r="H55" s="11">
        <v>104</v>
      </c>
    </row>
    <row r="56" spans="1:8" ht="55.5" customHeight="1">
      <c r="A56" s="142" t="s">
        <v>69</v>
      </c>
      <c r="B56" s="108" t="s">
        <v>70</v>
      </c>
      <c r="C56" s="109" t="s">
        <v>58</v>
      </c>
      <c r="D56" s="112">
        <v>0</v>
      </c>
      <c r="E56" s="112">
        <v>0</v>
      </c>
      <c r="F56" s="112">
        <v>0</v>
      </c>
      <c r="G56" s="112">
        <v>0</v>
      </c>
      <c r="H56" s="113">
        <v>0</v>
      </c>
    </row>
    <row r="57" spans="1:8" ht="72.75" customHeight="1">
      <c r="A57" s="142"/>
      <c r="B57" s="49" t="s">
        <v>61</v>
      </c>
      <c r="C57" s="6" t="s">
        <v>55</v>
      </c>
      <c r="D57" s="10"/>
      <c r="E57" s="10"/>
      <c r="F57" s="10"/>
      <c r="G57" s="10"/>
      <c r="H57" s="11"/>
    </row>
    <row r="58" spans="1:8" ht="62.25" customHeight="1">
      <c r="A58" s="142"/>
      <c r="B58" s="49" t="s">
        <v>60</v>
      </c>
      <c r="C58" s="6" t="s">
        <v>57</v>
      </c>
      <c r="D58" s="10"/>
      <c r="E58" s="10"/>
      <c r="F58" s="10"/>
      <c r="G58" s="10"/>
      <c r="H58" s="11"/>
    </row>
    <row r="59" spans="1:8" ht="58.5" customHeight="1">
      <c r="A59" s="142" t="s">
        <v>71</v>
      </c>
      <c r="B59" s="108" t="s">
        <v>72</v>
      </c>
      <c r="C59" s="109" t="s">
        <v>58</v>
      </c>
      <c r="D59" s="110">
        <v>14202281</v>
      </c>
      <c r="E59" s="110">
        <v>15822452</v>
      </c>
      <c r="F59" s="110">
        <v>17404697</v>
      </c>
      <c r="G59" s="110">
        <v>19145167</v>
      </c>
      <c r="H59" s="111">
        <v>21059684</v>
      </c>
    </row>
    <row r="60" spans="1:8" ht="78" customHeight="1">
      <c r="A60" s="142"/>
      <c r="B60" s="49" t="s">
        <v>61</v>
      </c>
      <c r="C60" s="6" t="s">
        <v>55</v>
      </c>
      <c r="D60" s="10">
        <v>88</v>
      </c>
      <c r="E60" s="10">
        <v>106.4</v>
      </c>
      <c r="F60" s="10">
        <v>106.8</v>
      </c>
      <c r="G60" s="10">
        <v>106.1</v>
      </c>
      <c r="H60" s="11">
        <v>105.8</v>
      </c>
    </row>
    <row r="61" spans="1:8" ht="54" customHeight="1">
      <c r="A61" s="142"/>
      <c r="B61" s="49" t="s">
        <v>60</v>
      </c>
      <c r="C61" s="6" t="s">
        <v>57</v>
      </c>
      <c r="D61" s="10">
        <v>111.8</v>
      </c>
      <c r="E61" s="10">
        <v>104.7</v>
      </c>
      <c r="F61" s="10">
        <v>103</v>
      </c>
      <c r="G61" s="10">
        <v>103.7</v>
      </c>
      <c r="H61" s="11">
        <v>104</v>
      </c>
    </row>
    <row r="62" spans="1:8" ht="60.75" customHeight="1">
      <c r="A62" s="142" t="s">
        <v>73</v>
      </c>
      <c r="B62" s="108" t="s">
        <v>74</v>
      </c>
      <c r="C62" s="109" t="s">
        <v>58</v>
      </c>
      <c r="D62" s="110">
        <v>2948874</v>
      </c>
      <c r="E62" s="110">
        <v>2711188</v>
      </c>
      <c r="F62" s="110">
        <v>2846747</v>
      </c>
      <c r="G62" s="110">
        <v>2989084</v>
      </c>
      <c r="H62" s="111">
        <v>3138538</v>
      </c>
    </row>
    <row r="63" spans="1:8" ht="71.25" customHeight="1">
      <c r="A63" s="142"/>
      <c r="B63" s="49" t="s">
        <v>61</v>
      </c>
      <c r="C63" s="6" t="s">
        <v>55</v>
      </c>
      <c r="D63" s="10"/>
      <c r="E63" s="10">
        <v>87.8</v>
      </c>
      <c r="F63" s="10">
        <v>101.9</v>
      </c>
      <c r="G63" s="10">
        <v>101.3</v>
      </c>
      <c r="H63" s="11">
        <v>101</v>
      </c>
    </row>
    <row r="64" spans="1:8" ht="57" customHeight="1">
      <c r="A64" s="142"/>
      <c r="B64" s="49" t="s">
        <v>60</v>
      </c>
      <c r="C64" s="6" t="s">
        <v>57</v>
      </c>
      <c r="D64" s="10">
        <v>111.8</v>
      </c>
      <c r="E64" s="10">
        <v>104.7</v>
      </c>
      <c r="F64" s="10">
        <v>103</v>
      </c>
      <c r="G64" s="10">
        <v>103.7</v>
      </c>
      <c r="H64" s="11">
        <v>104</v>
      </c>
    </row>
    <row r="65" spans="1:8" ht="129.75" customHeight="1">
      <c r="A65" s="142">
        <v>4</v>
      </c>
      <c r="B65" s="114" t="s">
        <v>254</v>
      </c>
      <c r="C65" s="115" t="s">
        <v>58</v>
      </c>
      <c r="D65" s="116">
        <v>2219468</v>
      </c>
      <c r="E65" s="116">
        <v>2637232</v>
      </c>
      <c r="F65" s="116">
        <v>2900955</v>
      </c>
      <c r="G65" s="116">
        <v>3191050</v>
      </c>
      <c r="H65" s="117">
        <v>3510155</v>
      </c>
    </row>
    <row r="66" spans="1:8" ht="75" customHeight="1">
      <c r="A66" s="142"/>
      <c r="B66" s="49" t="s">
        <v>61</v>
      </c>
      <c r="C66" s="6" t="s">
        <v>55</v>
      </c>
      <c r="D66" s="10">
        <v>81.400000000000006</v>
      </c>
      <c r="E66" s="10">
        <v>112.8</v>
      </c>
      <c r="F66" s="10">
        <v>105.2</v>
      </c>
      <c r="G66" s="10">
        <v>105.4</v>
      </c>
      <c r="H66" s="11">
        <v>105.6</v>
      </c>
    </row>
    <row r="67" spans="1:8" ht="55.5" customHeight="1">
      <c r="A67" s="142"/>
      <c r="B67" s="49" t="s">
        <v>60</v>
      </c>
      <c r="C67" s="6" t="s">
        <v>57</v>
      </c>
      <c r="D67" s="10">
        <v>119.1</v>
      </c>
      <c r="E67" s="10">
        <v>105.3</v>
      </c>
      <c r="F67" s="10">
        <v>104.6</v>
      </c>
      <c r="G67" s="10">
        <v>104.4</v>
      </c>
      <c r="H67" s="11">
        <v>104.2</v>
      </c>
    </row>
    <row r="68" spans="1:8" ht="168" customHeight="1">
      <c r="A68" s="142" t="s">
        <v>37</v>
      </c>
      <c r="B68" s="114" t="s">
        <v>255</v>
      </c>
      <c r="C68" s="115" t="s">
        <v>58</v>
      </c>
      <c r="D68" s="116">
        <v>2485403</v>
      </c>
      <c r="E68" s="116">
        <v>2361133</v>
      </c>
      <c r="F68" s="116">
        <v>2597246</v>
      </c>
      <c r="G68" s="116">
        <v>2856971</v>
      </c>
      <c r="H68" s="117">
        <v>3142668</v>
      </c>
    </row>
    <row r="69" spans="1:8" ht="72.75" customHeight="1">
      <c r="A69" s="142"/>
      <c r="B69" s="49" t="s">
        <v>61</v>
      </c>
      <c r="C69" s="6" t="s">
        <v>55</v>
      </c>
      <c r="D69" s="10">
        <v>154</v>
      </c>
      <c r="E69" s="10">
        <v>91</v>
      </c>
      <c r="F69" s="10">
        <v>105.8</v>
      </c>
      <c r="G69" s="10">
        <v>107.3</v>
      </c>
      <c r="H69" s="11">
        <v>105.8</v>
      </c>
    </row>
    <row r="70" spans="1:8" ht="50.25" customHeight="1" thickBot="1">
      <c r="A70" s="148"/>
      <c r="B70" s="52" t="s">
        <v>60</v>
      </c>
      <c r="C70" s="44" t="s">
        <v>57</v>
      </c>
      <c r="D70" s="12">
        <v>104.4</v>
      </c>
      <c r="E70" s="12">
        <v>104.4</v>
      </c>
      <c r="F70" s="12">
        <v>104</v>
      </c>
      <c r="G70" s="12">
        <v>102.5</v>
      </c>
      <c r="H70" s="13">
        <v>104</v>
      </c>
    </row>
    <row r="71" spans="1:8" ht="41.25" customHeight="1" thickBot="1">
      <c r="A71" s="133"/>
      <c r="B71" s="134"/>
      <c r="C71" s="134"/>
      <c r="D71" s="134"/>
      <c r="E71" s="134"/>
      <c r="F71" s="134"/>
      <c r="G71" s="134"/>
      <c r="H71" s="135"/>
    </row>
    <row r="72" spans="1:8" ht="45.75" customHeight="1">
      <c r="A72" s="136" t="s">
        <v>0</v>
      </c>
      <c r="B72" s="138" t="s">
        <v>1</v>
      </c>
      <c r="C72" s="138" t="s">
        <v>2</v>
      </c>
      <c r="D72" s="14" t="s">
        <v>3</v>
      </c>
      <c r="E72" s="14" t="s">
        <v>4</v>
      </c>
      <c r="F72" s="138" t="s">
        <v>5</v>
      </c>
      <c r="G72" s="138"/>
      <c r="H72" s="140"/>
    </row>
    <row r="73" spans="1:8" ht="45" customHeight="1" thickBot="1">
      <c r="A73" s="137"/>
      <c r="B73" s="139"/>
      <c r="C73" s="139"/>
      <c r="D73" s="15">
        <v>2018</v>
      </c>
      <c r="E73" s="16">
        <v>2019</v>
      </c>
      <c r="F73" s="15">
        <v>2020</v>
      </c>
      <c r="G73" s="15">
        <v>2021</v>
      </c>
      <c r="H73" s="17">
        <v>2022</v>
      </c>
    </row>
    <row r="74" spans="1:8" ht="44.25" customHeight="1" thickBot="1">
      <c r="A74" s="53" t="s">
        <v>75</v>
      </c>
      <c r="B74" s="126" t="s">
        <v>76</v>
      </c>
      <c r="C74" s="126"/>
      <c r="D74" s="126"/>
      <c r="E74" s="126"/>
      <c r="F74" s="126"/>
      <c r="G74" s="126"/>
      <c r="H74" s="127"/>
    </row>
    <row r="75" spans="1:8" ht="71.25" customHeight="1">
      <c r="A75" s="142">
        <v>1</v>
      </c>
      <c r="B75" s="54" t="s">
        <v>77</v>
      </c>
      <c r="C75" s="8" t="s">
        <v>58</v>
      </c>
      <c r="D75" s="55">
        <v>5230</v>
      </c>
      <c r="E75" s="55">
        <v>5467</v>
      </c>
      <c r="F75" s="55">
        <v>5740</v>
      </c>
      <c r="G75" s="55">
        <v>6023</v>
      </c>
      <c r="H75" s="56">
        <v>6311</v>
      </c>
    </row>
    <row r="76" spans="1:8" ht="75" customHeight="1">
      <c r="A76" s="142"/>
      <c r="B76" s="57" t="s">
        <v>61</v>
      </c>
      <c r="C76" s="6" t="s">
        <v>55</v>
      </c>
      <c r="D76" s="58"/>
      <c r="E76" s="58">
        <v>100.9</v>
      </c>
      <c r="F76" s="58">
        <v>101.1</v>
      </c>
      <c r="G76" s="58">
        <v>101.1</v>
      </c>
      <c r="H76" s="59">
        <v>101</v>
      </c>
    </row>
    <row r="77" spans="1:8" ht="61.5" customHeight="1">
      <c r="A77" s="142"/>
      <c r="B77" s="57" t="s">
        <v>60</v>
      </c>
      <c r="C77" s="6" t="s">
        <v>57</v>
      </c>
      <c r="D77" s="58">
        <v>105.5</v>
      </c>
      <c r="E77" s="58">
        <v>103.6</v>
      </c>
      <c r="F77" s="58">
        <v>103.9</v>
      </c>
      <c r="G77" s="58">
        <v>103.8</v>
      </c>
      <c r="H77" s="59">
        <v>103.8</v>
      </c>
    </row>
    <row r="78" spans="1:8" ht="61.5" customHeight="1">
      <c r="A78" s="142" t="s">
        <v>12</v>
      </c>
      <c r="B78" s="57" t="s">
        <v>78</v>
      </c>
      <c r="C78" s="6" t="s">
        <v>58</v>
      </c>
      <c r="D78" s="58">
        <v>422</v>
      </c>
      <c r="E78" s="58">
        <v>441</v>
      </c>
      <c r="F78" s="58">
        <v>463</v>
      </c>
      <c r="G78" s="58">
        <v>484</v>
      </c>
      <c r="H78" s="59">
        <v>505</v>
      </c>
    </row>
    <row r="79" spans="1:8" ht="70.5" customHeight="1">
      <c r="A79" s="142"/>
      <c r="B79" s="57" t="s">
        <v>61</v>
      </c>
      <c r="C79" s="6" t="s">
        <v>55</v>
      </c>
      <c r="D79" s="58"/>
      <c r="E79" s="58">
        <v>101.4</v>
      </c>
      <c r="F79" s="58">
        <v>101.4</v>
      </c>
      <c r="G79" s="58">
        <v>101</v>
      </c>
      <c r="H79" s="59">
        <v>101</v>
      </c>
    </row>
    <row r="80" spans="1:8" ht="65.25" customHeight="1">
      <c r="A80" s="142"/>
      <c r="B80" s="57" t="s">
        <v>60</v>
      </c>
      <c r="C80" s="6" t="s">
        <v>57</v>
      </c>
      <c r="D80" s="58">
        <v>114.3</v>
      </c>
      <c r="E80" s="58">
        <v>103.1</v>
      </c>
      <c r="F80" s="58">
        <v>103.6</v>
      </c>
      <c r="G80" s="58">
        <v>103.5</v>
      </c>
      <c r="H80" s="59">
        <v>103.4</v>
      </c>
    </row>
    <row r="81" spans="1:8" s="1" customFormat="1" ht="61.5" customHeight="1">
      <c r="A81" s="142" t="s">
        <v>79</v>
      </c>
      <c r="B81" s="60" t="s">
        <v>80</v>
      </c>
      <c r="C81" s="6" t="s">
        <v>58</v>
      </c>
      <c r="D81" s="58">
        <v>126</v>
      </c>
      <c r="E81" s="58">
        <v>132</v>
      </c>
      <c r="F81" s="58">
        <v>138</v>
      </c>
      <c r="G81" s="58">
        <v>145</v>
      </c>
      <c r="H81" s="59">
        <v>152</v>
      </c>
    </row>
    <row r="82" spans="1:8" s="1" customFormat="1" ht="66" customHeight="1">
      <c r="A82" s="142"/>
      <c r="B82" s="60" t="s">
        <v>81</v>
      </c>
      <c r="C82" s="6" t="s">
        <v>57</v>
      </c>
      <c r="D82" s="58"/>
      <c r="E82" s="58">
        <v>104.8</v>
      </c>
      <c r="F82" s="58">
        <v>104.5</v>
      </c>
      <c r="G82" s="58">
        <v>105</v>
      </c>
      <c r="H82" s="59">
        <v>105</v>
      </c>
    </row>
    <row r="83" spans="1:8" s="1" customFormat="1" ht="60.75" customHeight="1">
      <c r="A83" s="142" t="s">
        <v>82</v>
      </c>
      <c r="B83" s="60" t="s">
        <v>83</v>
      </c>
      <c r="C83" s="6" t="s">
        <v>58</v>
      </c>
      <c r="D83" s="58">
        <v>254</v>
      </c>
      <c r="E83" s="58">
        <v>264</v>
      </c>
      <c r="F83" s="58">
        <v>277</v>
      </c>
      <c r="G83" s="58">
        <v>289</v>
      </c>
      <c r="H83" s="59">
        <v>300</v>
      </c>
    </row>
    <row r="84" spans="1:8" s="1" customFormat="1" ht="73.5" customHeight="1">
      <c r="A84" s="142"/>
      <c r="B84" s="60" t="s">
        <v>81</v>
      </c>
      <c r="C84" s="6" t="s">
        <v>55</v>
      </c>
      <c r="D84" s="58"/>
      <c r="E84" s="58">
        <v>104</v>
      </c>
      <c r="F84" s="58">
        <v>105</v>
      </c>
      <c r="G84" s="58">
        <v>104.3</v>
      </c>
      <c r="H84" s="59">
        <v>103.8</v>
      </c>
    </row>
    <row r="85" spans="1:8" s="1" customFormat="1" ht="69" customHeight="1">
      <c r="A85" s="142" t="s">
        <v>84</v>
      </c>
      <c r="B85" s="60" t="s">
        <v>85</v>
      </c>
      <c r="C85" s="6" t="s">
        <v>58</v>
      </c>
      <c r="D85" s="58">
        <v>42</v>
      </c>
      <c r="E85" s="58">
        <v>45</v>
      </c>
      <c r="F85" s="58">
        <v>48</v>
      </c>
      <c r="G85" s="58">
        <v>50</v>
      </c>
      <c r="H85" s="59">
        <v>53</v>
      </c>
    </row>
    <row r="86" spans="1:8" s="1" customFormat="1" ht="71.25" customHeight="1">
      <c r="A86" s="142"/>
      <c r="B86" s="60" t="s">
        <v>81</v>
      </c>
      <c r="C86" s="6" t="s">
        <v>57</v>
      </c>
      <c r="D86" s="58"/>
      <c r="E86" s="58">
        <v>107</v>
      </c>
      <c r="F86" s="58">
        <v>106.6</v>
      </c>
      <c r="G86" s="58">
        <v>104.1</v>
      </c>
      <c r="H86" s="59">
        <v>106</v>
      </c>
    </row>
    <row r="87" spans="1:8" ht="71.25" customHeight="1">
      <c r="A87" s="142" t="s">
        <v>14</v>
      </c>
      <c r="B87" s="57" t="s">
        <v>86</v>
      </c>
      <c r="C87" s="22" t="s">
        <v>58</v>
      </c>
      <c r="D87" s="58">
        <v>4808</v>
      </c>
      <c r="E87" s="58">
        <v>5026</v>
      </c>
      <c r="F87" s="58">
        <v>5277</v>
      </c>
      <c r="G87" s="58">
        <v>5539</v>
      </c>
      <c r="H87" s="59">
        <v>5806</v>
      </c>
    </row>
    <row r="88" spans="1:8" ht="69.75" customHeight="1">
      <c r="A88" s="142"/>
      <c r="B88" s="57" t="s">
        <v>61</v>
      </c>
      <c r="C88" s="22" t="s">
        <v>87</v>
      </c>
      <c r="D88" s="58"/>
      <c r="E88" s="58">
        <v>100.6</v>
      </c>
      <c r="F88" s="58">
        <v>101</v>
      </c>
      <c r="G88" s="58">
        <v>101.1</v>
      </c>
      <c r="H88" s="59">
        <v>100.8</v>
      </c>
    </row>
    <row r="89" spans="1:8" ht="68.25" customHeight="1">
      <c r="A89" s="142"/>
      <c r="B89" s="57" t="s">
        <v>60</v>
      </c>
      <c r="C89" s="22" t="s">
        <v>57</v>
      </c>
      <c r="D89" s="61">
        <v>101.8</v>
      </c>
      <c r="E89" s="58">
        <v>103.9</v>
      </c>
      <c r="F89" s="58">
        <v>104</v>
      </c>
      <c r="G89" s="58">
        <v>103.9</v>
      </c>
      <c r="H89" s="59">
        <v>104</v>
      </c>
    </row>
    <row r="90" spans="1:8" s="1" customFormat="1" ht="63.75" customHeight="1">
      <c r="A90" s="142" t="s">
        <v>88</v>
      </c>
      <c r="B90" s="60" t="s">
        <v>80</v>
      </c>
      <c r="C90" s="22" t="s">
        <v>58</v>
      </c>
      <c r="D90" s="61">
        <v>4669</v>
      </c>
      <c r="E90" s="58">
        <v>4880</v>
      </c>
      <c r="F90" s="58">
        <v>5124</v>
      </c>
      <c r="G90" s="58">
        <v>5380</v>
      </c>
      <c r="H90" s="59">
        <v>5640</v>
      </c>
    </row>
    <row r="91" spans="1:8" s="1" customFormat="1" ht="65.25" customHeight="1">
      <c r="A91" s="142"/>
      <c r="B91" s="60" t="s">
        <v>81</v>
      </c>
      <c r="C91" s="22" t="s">
        <v>57</v>
      </c>
      <c r="D91" s="58"/>
      <c r="E91" s="58">
        <v>104.5</v>
      </c>
      <c r="F91" s="58">
        <v>105</v>
      </c>
      <c r="G91" s="58">
        <v>105</v>
      </c>
      <c r="H91" s="59">
        <v>104.8</v>
      </c>
    </row>
    <row r="92" spans="1:8" s="1" customFormat="1" ht="62.25" customHeight="1">
      <c r="A92" s="142" t="s">
        <v>89</v>
      </c>
      <c r="B92" s="60" t="s">
        <v>83</v>
      </c>
      <c r="C92" s="22" t="s">
        <v>58</v>
      </c>
      <c r="D92" s="61">
        <v>41</v>
      </c>
      <c r="E92" s="58">
        <v>43</v>
      </c>
      <c r="F92" s="58">
        <v>45</v>
      </c>
      <c r="G92" s="58">
        <v>47</v>
      </c>
      <c r="H92" s="59">
        <v>49</v>
      </c>
    </row>
    <row r="93" spans="1:8" s="1" customFormat="1" ht="69.75" customHeight="1">
      <c r="A93" s="142"/>
      <c r="B93" s="60" t="s">
        <v>81</v>
      </c>
      <c r="C93" s="22" t="s">
        <v>55</v>
      </c>
      <c r="D93" s="58"/>
      <c r="E93" s="58">
        <v>104.8</v>
      </c>
      <c r="F93" s="58">
        <v>104.6</v>
      </c>
      <c r="G93" s="58">
        <v>104.4</v>
      </c>
      <c r="H93" s="59">
        <v>104.3</v>
      </c>
    </row>
    <row r="94" spans="1:8" s="1" customFormat="1" ht="63.75" customHeight="1">
      <c r="A94" s="142" t="s">
        <v>90</v>
      </c>
      <c r="B94" s="60" t="s">
        <v>85</v>
      </c>
      <c r="C94" s="22" t="s">
        <v>58</v>
      </c>
      <c r="D94" s="61">
        <v>98</v>
      </c>
      <c r="E94" s="58">
        <v>103</v>
      </c>
      <c r="F94" s="58">
        <v>108</v>
      </c>
      <c r="G94" s="58">
        <v>112</v>
      </c>
      <c r="H94" s="59">
        <v>117</v>
      </c>
    </row>
    <row r="95" spans="1:8" s="1" customFormat="1" ht="60" customHeight="1" thickBot="1">
      <c r="A95" s="142"/>
      <c r="B95" s="62" t="s">
        <v>81</v>
      </c>
      <c r="C95" s="28" t="s">
        <v>57</v>
      </c>
      <c r="D95" s="63"/>
      <c r="E95" s="63">
        <v>105.1</v>
      </c>
      <c r="F95" s="63">
        <v>104.9</v>
      </c>
      <c r="G95" s="63">
        <v>103.7</v>
      </c>
      <c r="H95" s="64">
        <v>104.5</v>
      </c>
    </row>
    <row r="96" spans="1:8" ht="43.5" customHeight="1" thickBot="1">
      <c r="A96" s="133"/>
      <c r="B96" s="134"/>
      <c r="C96" s="134"/>
      <c r="D96" s="134"/>
      <c r="E96" s="134"/>
      <c r="F96" s="134"/>
      <c r="G96" s="134"/>
      <c r="H96" s="135"/>
    </row>
    <row r="97" spans="1:8" ht="55.5" customHeight="1">
      <c r="A97" s="136" t="s">
        <v>0</v>
      </c>
      <c r="B97" s="138" t="s">
        <v>1</v>
      </c>
      <c r="C97" s="138" t="s">
        <v>2</v>
      </c>
      <c r="D97" s="14" t="s">
        <v>3</v>
      </c>
      <c r="E97" s="14" t="s">
        <v>4</v>
      </c>
      <c r="F97" s="138" t="s">
        <v>5</v>
      </c>
      <c r="G97" s="138"/>
      <c r="H97" s="140"/>
    </row>
    <row r="98" spans="1:8" ht="51.75" customHeight="1" thickBot="1">
      <c r="A98" s="137"/>
      <c r="B98" s="139"/>
      <c r="C98" s="139"/>
      <c r="D98" s="15">
        <v>2018</v>
      </c>
      <c r="E98" s="16">
        <v>2019</v>
      </c>
      <c r="F98" s="15">
        <v>2020</v>
      </c>
      <c r="G98" s="15">
        <v>2021</v>
      </c>
      <c r="H98" s="17">
        <v>2022</v>
      </c>
    </row>
    <row r="99" spans="1:8" ht="66.75" customHeight="1" thickBot="1">
      <c r="A99" s="65" t="s">
        <v>92</v>
      </c>
      <c r="B99" s="126" t="s">
        <v>93</v>
      </c>
      <c r="C99" s="126"/>
      <c r="D99" s="126"/>
      <c r="E99" s="126"/>
      <c r="F99" s="126"/>
      <c r="G99" s="126"/>
      <c r="H99" s="127"/>
    </row>
    <row r="100" spans="1:8" ht="94.5" customHeight="1">
      <c r="A100" s="143">
        <v>1</v>
      </c>
      <c r="B100" s="66" t="s">
        <v>94</v>
      </c>
      <c r="C100" s="20" t="s">
        <v>58</v>
      </c>
      <c r="D100" s="106">
        <v>16022223.4</v>
      </c>
      <c r="E100" s="106">
        <v>17623679.899999999</v>
      </c>
      <c r="F100" s="106">
        <v>19108631.600000001</v>
      </c>
      <c r="G100" s="106">
        <v>20798553.800000001</v>
      </c>
      <c r="H100" s="107">
        <v>22659538.5</v>
      </c>
    </row>
    <row r="101" spans="1:8" ht="97.5" customHeight="1">
      <c r="A101" s="131"/>
      <c r="B101" s="69" t="s">
        <v>95</v>
      </c>
      <c r="C101" s="22" t="s">
        <v>96</v>
      </c>
      <c r="D101" s="78">
        <v>104.46</v>
      </c>
      <c r="E101" s="78">
        <v>104.56</v>
      </c>
      <c r="F101" s="78">
        <v>104.66</v>
      </c>
      <c r="G101" s="78">
        <v>104.76</v>
      </c>
      <c r="H101" s="79">
        <v>104.86</v>
      </c>
    </row>
    <row r="102" spans="1:8" ht="102" customHeight="1">
      <c r="A102" s="131"/>
      <c r="B102" s="69" t="s">
        <v>60</v>
      </c>
      <c r="C102" s="22" t="s">
        <v>57</v>
      </c>
      <c r="D102" s="78">
        <v>103.1</v>
      </c>
      <c r="E102" s="78">
        <v>105.2</v>
      </c>
      <c r="F102" s="78">
        <v>103.6</v>
      </c>
      <c r="G102" s="78">
        <v>103.9</v>
      </c>
      <c r="H102" s="79">
        <v>103.9</v>
      </c>
    </row>
    <row r="103" spans="1:8" ht="96.75" customHeight="1">
      <c r="A103" s="131">
        <v>2</v>
      </c>
      <c r="B103" s="69" t="s">
        <v>97</v>
      </c>
      <c r="C103" s="22" t="s">
        <v>58</v>
      </c>
      <c r="D103" s="78">
        <v>171538.4</v>
      </c>
      <c r="E103" s="78">
        <v>223641.99</v>
      </c>
      <c r="F103" s="78">
        <v>253140.37</v>
      </c>
      <c r="G103" s="78">
        <v>286790.06</v>
      </c>
      <c r="H103" s="79">
        <v>325207.89</v>
      </c>
    </row>
    <row r="104" spans="1:8" ht="84.75" customHeight="1">
      <c r="A104" s="131"/>
      <c r="B104" s="69" t="s">
        <v>98</v>
      </c>
      <c r="C104" s="22" t="s">
        <v>96</v>
      </c>
      <c r="D104" s="78">
        <v>126.7</v>
      </c>
      <c r="E104" s="78">
        <v>126.7</v>
      </c>
      <c r="F104" s="78">
        <v>110</v>
      </c>
      <c r="G104" s="78">
        <v>110.1</v>
      </c>
      <c r="H104" s="79">
        <v>110.2</v>
      </c>
    </row>
    <row r="105" spans="1:8" ht="91.5" customHeight="1">
      <c r="A105" s="131"/>
      <c r="B105" s="69" t="s">
        <v>60</v>
      </c>
      <c r="C105" s="22" t="s">
        <v>57</v>
      </c>
      <c r="D105" s="78">
        <v>102.1</v>
      </c>
      <c r="E105" s="78">
        <v>102.9</v>
      </c>
      <c r="F105" s="78">
        <v>102.9</v>
      </c>
      <c r="G105" s="78">
        <v>102.9</v>
      </c>
      <c r="H105" s="79">
        <v>102.9</v>
      </c>
    </row>
    <row r="106" spans="1:8" ht="92.25" customHeight="1">
      <c r="A106" s="128" t="s">
        <v>32</v>
      </c>
      <c r="B106" s="70" t="s">
        <v>99</v>
      </c>
      <c r="C106" s="6" t="s">
        <v>58</v>
      </c>
      <c r="D106" s="75">
        <v>3911313.7</v>
      </c>
      <c r="E106" s="78">
        <v>4203623.79</v>
      </c>
      <c r="F106" s="78">
        <v>4504883.3</v>
      </c>
      <c r="G106" s="78">
        <v>4841702.4400000004</v>
      </c>
      <c r="H106" s="79">
        <v>5208759.46</v>
      </c>
    </row>
    <row r="107" spans="1:8" ht="87" customHeight="1">
      <c r="A107" s="128"/>
      <c r="B107" s="70" t="s">
        <v>100</v>
      </c>
      <c r="C107" s="6" t="s">
        <v>96</v>
      </c>
      <c r="D107" s="78">
        <v>102.65</v>
      </c>
      <c r="E107" s="78">
        <v>102.75</v>
      </c>
      <c r="F107" s="78">
        <v>102.85</v>
      </c>
      <c r="G107" s="78">
        <v>102.95</v>
      </c>
      <c r="H107" s="79">
        <v>103.05</v>
      </c>
    </row>
    <row r="108" spans="1:8" ht="90.75" customHeight="1" thickBot="1">
      <c r="A108" s="144"/>
      <c r="B108" s="71" t="s">
        <v>60</v>
      </c>
      <c r="C108" s="44" t="s">
        <v>57</v>
      </c>
      <c r="D108" s="81">
        <v>103.9</v>
      </c>
      <c r="E108" s="81">
        <v>104.6</v>
      </c>
      <c r="F108" s="81">
        <v>104.2</v>
      </c>
      <c r="G108" s="81">
        <v>104.4</v>
      </c>
      <c r="H108" s="82">
        <v>104.4</v>
      </c>
    </row>
    <row r="109" spans="1:8" ht="42.75" customHeight="1" thickBot="1">
      <c r="A109" s="145"/>
      <c r="B109" s="146"/>
      <c r="C109" s="146"/>
      <c r="D109" s="146"/>
      <c r="E109" s="146"/>
      <c r="F109" s="146"/>
      <c r="G109" s="146"/>
      <c r="H109" s="147"/>
    </row>
    <row r="110" spans="1:8" ht="35.25" customHeight="1">
      <c r="A110" s="136" t="s">
        <v>0</v>
      </c>
      <c r="B110" s="138" t="s">
        <v>1</v>
      </c>
      <c r="C110" s="138" t="s">
        <v>2</v>
      </c>
      <c r="D110" s="14" t="s">
        <v>3</v>
      </c>
      <c r="E110" s="14" t="s">
        <v>4</v>
      </c>
      <c r="F110" s="138" t="s">
        <v>5</v>
      </c>
      <c r="G110" s="138"/>
      <c r="H110" s="140"/>
    </row>
    <row r="111" spans="1:8" ht="33.75" customHeight="1" thickBot="1">
      <c r="A111" s="137"/>
      <c r="B111" s="139"/>
      <c r="C111" s="139"/>
      <c r="D111" s="15">
        <v>2018</v>
      </c>
      <c r="E111" s="16">
        <v>2019</v>
      </c>
      <c r="F111" s="15">
        <v>2020</v>
      </c>
      <c r="G111" s="15">
        <v>2021</v>
      </c>
      <c r="H111" s="17">
        <v>2022</v>
      </c>
    </row>
    <row r="112" spans="1:8" ht="44.25" customHeight="1" thickBot="1">
      <c r="A112" s="72" t="s">
        <v>101</v>
      </c>
      <c r="B112" s="153" t="s">
        <v>102</v>
      </c>
      <c r="C112" s="153"/>
      <c r="D112" s="153"/>
      <c r="E112" s="153"/>
      <c r="F112" s="153"/>
      <c r="G112" s="153"/>
      <c r="H112" s="154"/>
    </row>
    <row r="113" spans="1:8" ht="90" customHeight="1">
      <c r="A113" s="141">
        <v>1</v>
      </c>
      <c r="B113" s="48" t="s">
        <v>103</v>
      </c>
      <c r="C113" s="8" t="s">
        <v>269</v>
      </c>
      <c r="D113" s="73">
        <v>19294</v>
      </c>
      <c r="E113" s="73">
        <v>15015</v>
      </c>
      <c r="F113" s="73">
        <v>15765</v>
      </c>
      <c r="G113" s="73">
        <v>16711</v>
      </c>
      <c r="H113" s="74">
        <v>17881</v>
      </c>
    </row>
    <row r="114" spans="1:8" ht="70.5" customHeight="1">
      <c r="A114" s="141"/>
      <c r="B114" s="49" t="s">
        <v>104</v>
      </c>
      <c r="C114" s="6" t="s">
        <v>55</v>
      </c>
      <c r="D114" s="75">
        <v>190</v>
      </c>
      <c r="E114" s="75">
        <v>74</v>
      </c>
      <c r="F114" s="75">
        <v>101</v>
      </c>
      <c r="G114" s="75">
        <v>101.8</v>
      </c>
      <c r="H114" s="76">
        <v>102.8</v>
      </c>
    </row>
    <row r="115" spans="1:8" ht="38.25" customHeight="1" thickBot="1">
      <c r="A115" s="141"/>
      <c r="B115" s="49" t="s">
        <v>60</v>
      </c>
      <c r="C115" s="6" t="s">
        <v>57</v>
      </c>
      <c r="D115" s="75">
        <v>105.3</v>
      </c>
      <c r="E115" s="75">
        <v>105.1</v>
      </c>
      <c r="F115" s="75">
        <v>104</v>
      </c>
      <c r="G115" s="75">
        <v>104.1</v>
      </c>
      <c r="H115" s="76">
        <v>104.1</v>
      </c>
    </row>
    <row r="116" spans="1:8" ht="63.75" customHeight="1" thickBot="1">
      <c r="A116" s="77" t="s">
        <v>105</v>
      </c>
      <c r="B116" s="49" t="s">
        <v>106</v>
      </c>
      <c r="C116" s="8" t="s">
        <v>269</v>
      </c>
      <c r="D116" s="73">
        <v>19294</v>
      </c>
      <c r="E116" s="73">
        <v>15015</v>
      </c>
      <c r="F116" s="73">
        <v>15765</v>
      </c>
      <c r="G116" s="73">
        <v>16711</v>
      </c>
      <c r="H116" s="74">
        <v>17881</v>
      </c>
    </row>
    <row r="117" spans="1:8" ht="45" customHeight="1" thickBot="1">
      <c r="A117" s="77" t="s">
        <v>107</v>
      </c>
      <c r="B117" s="49" t="s">
        <v>108</v>
      </c>
      <c r="C117" s="8" t="s">
        <v>269</v>
      </c>
      <c r="D117" s="75">
        <v>460.6</v>
      </c>
      <c r="E117" s="75">
        <v>358.3</v>
      </c>
      <c r="F117" s="75">
        <v>376.2</v>
      </c>
      <c r="G117" s="75">
        <v>398.8</v>
      </c>
      <c r="H117" s="76">
        <v>426.7</v>
      </c>
    </row>
    <row r="118" spans="1:8" ht="42" customHeight="1" thickBot="1">
      <c r="A118" s="77" t="s">
        <v>109</v>
      </c>
      <c r="B118" s="49" t="s">
        <v>110</v>
      </c>
      <c r="C118" s="8" t="s">
        <v>269</v>
      </c>
      <c r="D118" s="75">
        <v>0</v>
      </c>
      <c r="E118" s="75">
        <v>0</v>
      </c>
      <c r="F118" s="75">
        <v>0</v>
      </c>
      <c r="G118" s="75">
        <v>0</v>
      </c>
      <c r="H118" s="76">
        <v>0</v>
      </c>
    </row>
    <row r="119" spans="1:8" ht="43.5" customHeight="1" thickBot="1">
      <c r="A119" s="77" t="s">
        <v>111</v>
      </c>
      <c r="B119" s="49" t="s">
        <v>112</v>
      </c>
      <c r="C119" s="8" t="s">
        <v>269</v>
      </c>
      <c r="D119" s="75">
        <v>4381</v>
      </c>
      <c r="E119" s="75">
        <v>3408.4</v>
      </c>
      <c r="F119" s="75">
        <v>3578.8</v>
      </c>
      <c r="G119" s="75">
        <v>3793.5</v>
      </c>
      <c r="H119" s="76">
        <v>4059</v>
      </c>
    </row>
    <row r="120" spans="1:8" ht="61.5" customHeight="1" thickBot="1">
      <c r="A120" s="77" t="s">
        <v>113</v>
      </c>
      <c r="B120" s="49" t="s">
        <v>114</v>
      </c>
      <c r="C120" s="8" t="s">
        <v>269</v>
      </c>
      <c r="D120" s="75">
        <v>238.4</v>
      </c>
      <c r="E120" s="75">
        <v>185.5</v>
      </c>
      <c r="F120" s="75">
        <v>194.8</v>
      </c>
      <c r="G120" s="75">
        <v>206.5</v>
      </c>
      <c r="H120" s="76">
        <v>221</v>
      </c>
    </row>
    <row r="121" spans="1:8" ht="66" customHeight="1" thickBot="1">
      <c r="A121" s="77" t="s">
        <v>115</v>
      </c>
      <c r="B121" s="49" t="s">
        <v>116</v>
      </c>
      <c r="C121" s="8" t="s">
        <v>269</v>
      </c>
      <c r="D121" s="75">
        <v>592</v>
      </c>
      <c r="E121" s="75">
        <v>460.6</v>
      </c>
      <c r="F121" s="75">
        <v>483.6</v>
      </c>
      <c r="G121" s="75">
        <v>512.6</v>
      </c>
      <c r="H121" s="76">
        <v>548.5</v>
      </c>
    </row>
    <row r="122" spans="1:8" ht="42.75" customHeight="1" thickBot="1">
      <c r="A122" s="77" t="s">
        <v>117</v>
      </c>
      <c r="B122" s="49" t="s">
        <v>118</v>
      </c>
      <c r="C122" s="8" t="s">
        <v>269</v>
      </c>
      <c r="D122" s="75">
        <v>8481.4</v>
      </c>
      <c r="E122" s="75">
        <v>6598.5</v>
      </c>
      <c r="F122" s="75">
        <v>6928.4</v>
      </c>
      <c r="G122" s="75">
        <v>7344.1</v>
      </c>
      <c r="H122" s="76">
        <v>7858.2</v>
      </c>
    </row>
    <row r="123" spans="1:8" ht="45" customHeight="1" thickBot="1">
      <c r="A123" s="77" t="s">
        <v>91</v>
      </c>
      <c r="B123" s="49" t="s">
        <v>119</v>
      </c>
      <c r="C123" s="8" t="s">
        <v>269</v>
      </c>
      <c r="D123" s="75"/>
      <c r="E123" s="75"/>
      <c r="F123" s="75"/>
      <c r="G123" s="75"/>
      <c r="H123" s="76"/>
    </row>
    <row r="124" spans="1:8" ht="48.75" customHeight="1" thickBot="1">
      <c r="A124" s="77"/>
      <c r="B124" s="49" t="s">
        <v>266</v>
      </c>
      <c r="C124" s="8" t="s">
        <v>269</v>
      </c>
      <c r="D124" s="75">
        <v>406.5</v>
      </c>
      <c r="E124" s="75">
        <v>316.3</v>
      </c>
      <c r="F124" s="75">
        <v>332.1</v>
      </c>
      <c r="G124" s="75">
        <v>352</v>
      </c>
      <c r="H124" s="76">
        <v>376.6</v>
      </c>
    </row>
    <row r="125" spans="1:8" ht="41.25" customHeight="1" thickBot="1">
      <c r="A125" s="77"/>
      <c r="B125" s="49" t="s">
        <v>267</v>
      </c>
      <c r="C125" s="8" t="s">
        <v>269</v>
      </c>
      <c r="D125" s="75">
        <v>2858.9</v>
      </c>
      <c r="E125" s="75">
        <v>2775</v>
      </c>
      <c r="F125" s="75">
        <v>2914</v>
      </c>
      <c r="G125" s="75">
        <v>3089</v>
      </c>
      <c r="H125" s="76">
        <v>3305</v>
      </c>
    </row>
    <row r="126" spans="1:8" ht="42.75" customHeight="1" thickBot="1">
      <c r="A126" s="77"/>
      <c r="B126" s="49" t="s">
        <v>268</v>
      </c>
      <c r="C126" s="8" t="s">
        <v>269</v>
      </c>
      <c r="D126" s="75">
        <v>346.5</v>
      </c>
      <c r="E126" s="75">
        <v>269.60000000000002</v>
      </c>
      <c r="F126" s="75">
        <v>283.10000000000002</v>
      </c>
      <c r="G126" s="75">
        <v>300</v>
      </c>
      <c r="H126" s="76">
        <v>321</v>
      </c>
    </row>
    <row r="127" spans="1:8" ht="40.5" customHeight="1" thickBot="1">
      <c r="A127" s="77"/>
      <c r="B127" s="49" t="s">
        <v>137</v>
      </c>
      <c r="C127" s="8" t="s">
        <v>269</v>
      </c>
      <c r="D127" s="75">
        <v>1528.7</v>
      </c>
      <c r="E127" s="75">
        <v>642.79999999999995</v>
      </c>
      <c r="F127" s="75">
        <v>674</v>
      </c>
      <c r="G127" s="75">
        <v>714.5</v>
      </c>
      <c r="H127" s="76">
        <v>765</v>
      </c>
    </row>
    <row r="128" spans="1:8" ht="39.75" customHeight="1" thickBot="1">
      <c r="A128" s="51" t="s">
        <v>32</v>
      </c>
      <c r="B128" s="57" t="s">
        <v>120</v>
      </c>
      <c r="C128" s="8" t="s">
        <v>269</v>
      </c>
      <c r="D128" s="78">
        <f t="shared" ref="D128:H128" si="9">D113</f>
        <v>19294</v>
      </c>
      <c r="E128" s="78">
        <f t="shared" si="9"/>
        <v>15015</v>
      </c>
      <c r="F128" s="78">
        <f t="shared" si="9"/>
        <v>15765</v>
      </c>
      <c r="G128" s="78">
        <f t="shared" si="9"/>
        <v>16711</v>
      </c>
      <c r="H128" s="79">
        <f t="shared" si="9"/>
        <v>17881</v>
      </c>
    </row>
    <row r="129" spans="1:8" ht="42.75" customHeight="1" thickBot="1">
      <c r="A129" s="51" t="s">
        <v>63</v>
      </c>
      <c r="B129" s="57" t="s">
        <v>121</v>
      </c>
      <c r="C129" s="8" t="s">
        <v>269</v>
      </c>
      <c r="D129" s="78">
        <v>6905.4</v>
      </c>
      <c r="E129" s="78">
        <v>5372.4</v>
      </c>
      <c r="F129" s="78">
        <v>5641</v>
      </c>
      <c r="G129" s="78">
        <v>5979.5</v>
      </c>
      <c r="H129" s="79">
        <v>6398.1</v>
      </c>
    </row>
    <row r="130" spans="1:8" ht="48.75" customHeight="1" thickBot="1">
      <c r="A130" s="51" t="s">
        <v>65</v>
      </c>
      <c r="B130" s="57" t="s">
        <v>122</v>
      </c>
      <c r="C130" s="8" t="s">
        <v>269</v>
      </c>
      <c r="D130" s="78">
        <f>D128-D129</f>
        <v>12388.6</v>
      </c>
      <c r="E130" s="78">
        <f>E128-E129</f>
        <v>9642.6</v>
      </c>
      <c r="F130" s="78">
        <f>F128-F129</f>
        <v>10124</v>
      </c>
      <c r="G130" s="78">
        <f>G128-G129</f>
        <v>10731.5</v>
      </c>
      <c r="H130" s="79">
        <f>H128-H129</f>
        <v>11482.9</v>
      </c>
    </row>
    <row r="131" spans="1:8" ht="42" customHeight="1" thickBot="1">
      <c r="A131" s="142" t="s">
        <v>123</v>
      </c>
      <c r="B131" s="60" t="s">
        <v>124</v>
      </c>
      <c r="C131" s="8" t="s">
        <v>269</v>
      </c>
      <c r="D131" s="78">
        <v>4602.7</v>
      </c>
      <c r="E131" s="78">
        <v>3580.9</v>
      </c>
      <c r="F131" s="78">
        <v>3759.9</v>
      </c>
      <c r="G131" s="78">
        <v>3985.5</v>
      </c>
      <c r="H131" s="79">
        <v>4264.5</v>
      </c>
    </row>
    <row r="132" spans="1:8" ht="39" customHeight="1" thickBot="1">
      <c r="A132" s="142"/>
      <c r="B132" s="60" t="s">
        <v>125</v>
      </c>
      <c r="C132" s="8" t="s">
        <v>269</v>
      </c>
      <c r="D132" s="78">
        <v>0</v>
      </c>
      <c r="E132" s="78">
        <v>0</v>
      </c>
      <c r="F132" s="78">
        <v>0</v>
      </c>
      <c r="G132" s="78">
        <v>0</v>
      </c>
      <c r="H132" s="79">
        <v>0</v>
      </c>
    </row>
    <row r="133" spans="1:8" ht="40.5" customHeight="1" thickBot="1">
      <c r="A133" s="51" t="s">
        <v>126</v>
      </c>
      <c r="B133" s="60" t="s">
        <v>127</v>
      </c>
      <c r="C133" s="8" t="s">
        <v>269</v>
      </c>
      <c r="D133" s="78">
        <v>5587.3</v>
      </c>
      <c r="E133" s="78">
        <f t="shared" ref="E133:H133" si="10">E134+E135+E136</f>
        <v>4346.8999999999996</v>
      </c>
      <c r="F133" s="78">
        <f t="shared" si="10"/>
        <v>4564.2</v>
      </c>
      <c r="G133" s="78">
        <f t="shared" si="10"/>
        <v>4838.1000000000004</v>
      </c>
      <c r="H133" s="79">
        <f t="shared" si="10"/>
        <v>5176.8</v>
      </c>
    </row>
    <row r="134" spans="1:8" ht="44.25" customHeight="1" thickBot="1">
      <c r="A134" s="51" t="s">
        <v>128</v>
      </c>
      <c r="B134" s="80" t="s">
        <v>129</v>
      </c>
      <c r="C134" s="8" t="s">
        <v>269</v>
      </c>
      <c r="D134" s="78">
        <v>2828.8</v>
      </c>
      <c r="E134" s="78">
        <v>2200</v>
      </c>
      <c r="F134" s="78">
        <v>2310</v>
      </c>
      <c r="G134" s="78">
        <v>2450</v>
      </c>
      <c r="H134" s="79">
        <v>2620</v>
      </c>
    </row>
    <row r="135" spans="1:8" ht="45.75" customHeight="1" thickBot="1">
      <c r="A135" s="51" t="s">
        <v>130</v>
      </c>
      <c r="B135" s="80" t="s">
        <v>131</v>
      </c>
      <c r="C135" s="8" t="s">
        <v>269</v>
      </c>
      <c r="D135" s="78">
        <v>1924.9</v>
      </c>
      <c r="E135" s="78">
        <v>1500</v>
      </c>
      <c r="F135" s="78">
        <v>1575</v>
      </c>
      <c r="G135" s="78">
        <v>1670</v>
      </c>
      <c r="H135" s="79">
        <v>1790</v>
      </c>
    </row>
    <row r="136" spans="1:8" ht="45.75" customHeight="1" thickBot="1">
      <c r="A136" s="51" t="s">
        <v>132</v>
      </c>
      <c r="B136" s="80" t="s">
        <v>133</v>
      </c>
      <c r="C136" s="8" t="s">
        <v>269</v>
      </c>
      <c r="D136" s="78">
        <v>833.6</v>
      </c>
      <c r="E136" s="78">
        <v>646.9</v>
      </c>
      <c r="F136" s="78">
        <v>679.2</v>
      </c>
      <c r="G136" s="78">
        <v>718.1</v>
      </c>
      <c r="H136" s="79">
        <v>766.8</v>
      </c>
    </row>
    <row r="137" spans="1:8" ht="45.75" customHeight="1" thickBot="1">
      <c r="A137" s="51" t="s">
        <v>134</v>
      </c>
      <c r="B137" s="60" t="s">
        <v>135</v>
      </c>
      <c r="C137" s="8" t="s">
        <v>269</v>
      </c>
      <c r="D137" s="78">
        <v>18.7</v>
      </c>
      <c r="E137" s="78">
        <v>14.5</v>
      </c>
      <c r="F137" s="78">
        <v>15.2</v>
      </c>
      <c r="G137" s="78">
        <v>16.100000000000001</v>
      </c>
      <c r="H137" s="79">
        <v>17.2</v>
      </c>
    </row>
    <row r="138" spans="1:8" ht="45" customHeight="1" thickBot="1">
      <c r="A138" s="51" t="s">
        <v>136</v>
      </c>
      <c r="B138" s="62" t="s">
        <v>137</v>
      </c>
      <c r="C138" s="8" t="s">
        <v>269</v>
      </c>
      <c r="D138" s="81">
        <f>D130-D131-D132-D133-D137</f>
        <v>2179.9000000000005</v>
      </c>
      <c r="E138" s="81">
        <f>E130-E131-E132-E133-E137</f>
        <v>1700.3000000000011</v>
      </c>
      <c r="F138" s="81">
        <f>F130-F131-F132-F133-F137</f>
        <v>1784.7000000000005</v>
      </c>
      <c r="G138" s="81">
        <f>G130-G131-G132-G133-G137</f>
        <v>1891.7999999999997</v>
      </c>
      <c r="H138" s="82">
        <f>H130-H131-H132-H133-H137</f>
        <v>2024.3999999999994</v>
      </c>
    </row>
    <row r="139" spans="1:8" ht="40.5" customHeight="1" thickBot="1">
      <c r="A139" s="133"/>
      <c r="B139" s="134"/>
      <c r="C139" s="134"/>
      <c r="D139" s="134"/>
      <c r="E139" s="134"/>
      <c r="F139" s="134"/>
      <c r="G139" s="134"/>
      <c r="H139" s="135"/>
    </row>
    <row r="140" spans="1:8" ht="44.25" customHeight="1">
      <c r="A140" s="136" t="s">
        <v>0</v>
      </c>
      <c r="B140" s="138" t="s">
        <v>1</v>
      </c>
      <c r="C140" s="138" t="s">
        <v>2</v>
      </c>
      <c r="D140" s="14" t="s">
        <v>3</v>
      </c>
      <c r="E140" s="14" t="s">
        <v>4</v>
      </c>
      <c r="F140" s="138" t="s">
        <v>5</v>
      </c>
      <c r="G140" s="138"/>
      <c r="H140" s="140"/>
    </row>
    <row r="141" spans="1:8" ht="58.5" customHeight="1" thickBot="1">
      <c r="A141" s="137"/>
      <c r="B141" s="139"/>
      <c r="C141" s="139"/>
      <c r="D141" s="15">
        <v>2018</v>
      </c>
      <c r="E141" s="16">
        <v>2019</v>
      </c>
      <c r="F141" s="15">
        <v>2020</v>
      </c>
      <c r="G141" s="15">
        <v>2021</v>
      </c>
      <c r="H141" s="17">
        <v>2022</v>
      </c>
    </row>
    <row r="142" spans="1:8" ht="45" customHeight="1">
      <c r="A142" s="83" t="s">
        <v>138</v>
      </c>
      <c r="B142" s="138" t="s">
        <v>139</v>
      </c>
      <c r="C142" s="138"/>
      <c r="D142" s="138"/>
      <c r="E142" s="138"/>
      <c r="F142" s="138"/>
      <c r="G142" s="138"/>
      <c r="H142" s="140"/>
    </row>
    <row r="143" spans="1:8" ht="109.5" customHeight="1">
      <c r="A143" s="131">
        <v>1</v>
      </c>
      <c r="B143" s="69" t="s">
        <v>140</v>
      </c>
      <c r="C143" s="22" t="s">
        <v>58</v>
      </c>
      <c r="D143" s="78">
        <v>8519000</v>
      </c>
      <c r="E143" s="78">
        <v>12778500</v>
      </c>
      <c r="F143" s="78">
        <v>13545210</v>
      </c>
      <c r="G143" s="78">
        <v>14357923</v>
      </c>
      <c r="H143" s="79">
        <v>15219398</v>
      </c>
    </row>
    <row r="144" spans="1:8" ht="114" customHeight="1">
      <c r="A144" s="131"/>
      <c r="B144" s="69" t="s">
        <v>61</v>
      </c>
      <c r="C144" s="22" t="s">
        <v>55</v>
      </c>
      <c r="D144" s="78">
        <v>240</v>
      </c>
      <c r="E144" s="78">
        <v>141.9</v>
      </c>
      <c r="F144" s="78">
        <v>100.5</v>
      </c>
      <c r="G144" s="78">
        <v>100.6</v>
      </c>
      <c r="H144" s="79">
        <v>100.9</v>
      </c>
    </row>
    <row r="145" spans="1:10" ht="109.5" customHeight="1">
      <c r="A145" s="131"/>
      <c r="B145" s="69" t="s">
        <v>60</v>
      </c>
      <c r="C145" s="22" t="s">
        <v>57</v>
      </c>
      <c r="D145" s="78">
        <v>108.3</v>
      </c>
      <c r="E145" s="78">
        <v>105.7</v>
      </c>
      <c r="F145" s="78">
        <v>105.5</v>
      </c>
      <c r="G145" s="78">
        <v>105.4</v>
      </c>
      <c r="H145" s="79">
        <v>105.1</v>
      </c>
    </row>
    <row r="146" spans="1:10" ht="105.75" customHeight="1">
      <c r="A146" s="84">
        <v>2</v>
      </c>
      <c r="B146" s="69" t="s">
        <v>141</v>
      </c>
      <c r="C146" s="22" t="s">
        <v>142</v>
      </c>
      <c r="D146" s="75">
        <v>145800</v>
      </c>
      <c r="E146" s="75">
        <v>118000</v>
      </c>
      <c r="F146" s="75">
        <v>123900</v>
      </c>
      <c r="G146" s="75">
        <v>130095</v>
      </c>
      <c r="H146" s="76">
        <v>136600</v>
      </c>
    </row>
    <row r="147" spans="1:10" ht="100.5" customHeight="1">
      <c r="A147" s="84" t="s">
        <v>109</v>
      </c>
      <c r="B147" s="69" t="s">
        <v>143</v>
      </c>
      <c r="C147" s="22" t="s">
        <v>142</v>
      </c>
      <c r="D147" s="78">
        <v>112185</v>
      </c>
      <c r="E147" s="78">
        <v>105000</v>
      </c>
      <c r="F147" s="78">
        <v>110250</v>
      </c>
      <c r="G147" s="78">
        <v>115762</v>
      </c>
      <c r="H147" s="79">
        <v>121550</v>
      </c>
      <c r="J147" s="1"/>
    </row>
    <row r="148" spans="1:10" ht="102.75" customHeight="1" thickBot="1">
      <c r="A148" s="85">
        <v>3</v>
      </c>
      <c r="B148" s="86" t="s">
        <v>144</v>
      </c>
      <c r="C148" s="28" t="s">
        <v>145</v>
      </c>
      <c r="D148" s="81">
        <v>27.29</v>
      </c>
      <c r="E148" s="81">
        <v>27.78</v>
      </c>
      <c r="F148" s="81">
        <v>28.27</v>
      </c>
      <c r="G148" s="81">
        <v>28.77</v>
      </c>
      <c r="H148" s="82">
        <v>29.28</v>
      </c>
    </row>
    <row r="149" spans="1:10" ht="39.75" customHeight="1" thickBot="1">
      <c r="A149" s="133"/>
      <c r="B149" s="134"/>
      <c r="C149" s="134"/>
      <c r="D149" s="134"/>
      <c r="E149" s="134"/>
      <c r="F149" s="134"/>
      <c r="G149" s="134"/>
      <c r="H149" s="135"/>
    </row>
    <row r="150" spans="1:10" ht="44.25" customHeight="1">
      <c r="A150" s="136" t="s">
        <v>0</v>
      </c>
      <c r="B150" s="138" t="s">
        <v>1</v>
      </c>
      <c r="C150" s="138" t="s">
        <v>2</v>
      </c>
      <c r="D150" s="14" t="s">
        <v>3</v>
      </c>
      <c r="E150" s="14" t="s">
        <v>4</v>
      </c>
      <c r="F150" s="138" t="s">
        <v>5</v>
      </c>
      <c r="G150" s="138"/>
      <c r="H150" s="140"/>
    </row>
    <row r="151" spans="1:10" ht="49.5" customHeight="1" thickBot="1">
      <c r="A151" s="137"/>
      <c r="B151" s="139"/>
      <c r="C151" s="139"/>
      <c r="D151" s="15">
        <v>2018</v>
      </c>
      <c r="E151" s="16">
        <v>2019</v>
      </c>
      <c r="F151" s="15">
        <v>2020</v>
      </c>
      <c r="G151" s="15">
        <v>2021</v>
      </c>
      <c r="H151" s="17">
        <v>2022</v>
      </c>
    </row>
    <row r="152" spans="1:10" ht="60.75" customHeight="1">
      <c r="A152" s="65" t="s">
        <v>146</v>
      </c>
      <c r="B152" s="126" t="s">
        <v>147</v>
      </c>
      <c r="C152" s="126"/>
      <c r="D152" s="126"/>
      <c r="E152" s="126"/>
      <c r="F152" s="126"/>
      <c r="G152" s="126"/>
      <c r="H152" s="127"/>
    </row>
    <row r="153" spans="1:10" ht="60.75" customHeight="1">
      <c r="A153" s="87" t="s">
        <v>259</v>
      </c>
      <c r="B153" s="69" t="s">
        <v>261</v>
      </c>
      <c r="C153" s="22" t="s">
        <v>260</v>
      </c>
      <c r="D153" s="78">
        <v>410155.8</v>
      </c>
      <c r="E153" s="78">
        <v>480066.06</v>
      </c>
      <c r="F153" s="78">
        <v>499268.7</v>
      </c>
      <c r="G153" s="78">
        <v>519239.45</v>
      </c>
      <c r="H153" s="78">
        <v>540009.03</v>
      </c>
    </row>
    <row r="154" spans="1:10" ht="100.5" customHeight="1">
      <c r="A154" s="88">
        <v>2</v>
      </c>
      <c r="B154" s="89" t="s">
        <v>148</v>
      </c>
      <c r="C154" s="90" t="s">
        <v>149</v>
      </c>
      <c r="D154" s="78">
        <v>1417</v>
      </c>
      <c r="E154" s="78">
        <v>1417</v>
      </c>
      <c r="F154" s="78">
        <v>1417</v>
      </c>
      <c r="G154" s="78">
        <v>1417</v>
      </c>
      <c r="H154" s="78">
        <v>1417</v>
      </c>
    </row>
    <row r="155" spans="1:10" ht="105" customHeight="1">
      <c r="A155" s="84" t="s">
        <v>32</v>
      </c>
      <c r="B155" s="69" t="s">
        <v>251</v>
      </c>
      <c r="C155" s="22" t="s">
        <v>149</v>
      </c>
      <c r="D155" s="78">
        <v>1216.4000000000001</v>
      </c>
      <c r="E155" s="78">
        <v>1216.4000000000001</v>
      </c>
      <c r="F155" s="78">
        <v>1216.4000000000001</v>
      </c>
      <c r="G155" s="78">
        <v>1216.4000000000001</v>
      </c>
      <c r="H155" s="79">
        <v>1216</v>
      </c>
    </row>
    <row r="156" spans="1:10" ht="99" customHeight="1" thickBot="1">
      <c r="A156" s="85" t="s">
        <v>34</v>
      </c>
      <c r="B156" s="86" t="s">
        <v>256</v>
      </c>
      <c r="C156" s="28" t="s">
        <v>150</v>
      </c>
      <c r="D156" s="81">
        <v>85.8</v>
      </c>
      <c r="E156" s="81">
        <v>85.8</v>
      </c>
      <c r="F156" s="81">
        <v>85.8</v>
      </c>
      <c r="G156" s="81">
        <v>85.8</v>
      </c>
      <c r="H156" s="81">
        <v>85.8</v>
      </c>
    </row>
    <row r="157" spans="1:10" ht="43.5" customHeight="1" thickBot="1">
      <c r="A157" s="133"/>
      <c r="B157" s="134"/>
      <c r="C157" s="134"/>
      <c r="D157" s="134"/>
      <c r="E157" s="134"/>
      <c r="F157" s="134"/>
      <c r="G157" s="134"/>
      <c r="H157" s="135"/>
    </row>
    <row r="158" spans="1:10" ht="24.75" customHeight="1">
      <c r="A158" s="136" t="s">
        <v>0</v>
      </c>
      <c r="B158" s="138" t="s">
        <v>1</v>
      </c>
      <c r="C158" s="138" t="s">
        <v>2</v>
      </c>
      <c r="D158" s="14" t="s">
        <v>3</v>
      </c>
      <c r="E158" s="14" t="s">
        <v>4</v>
      </c>
      <c r="F158" s="138" t="s">
        <v>5</v>
      </c>
      <c r="G158" s="138"/>
      <c r="H158" s="140"/>
    </row>
    <row r="159" spans="1:10" ht="27" customHeight="1" thickBot="1">
      <c r="A159" s="137"/>
      <c r="B159" s="139"/>
      <c r="C159" s="139"/>
      <c r="D159" s="15">
        <v>2018</v>
      </c>
      <c r="E159" s="16">
        <v>2019</v>
      </c>
      <c r="F159" s="15">
        <v>2020</v>
      </c>
      <c r="G159" s="15">
        <v>2021</v>
      </c>
      <c r="H159" s="17">
        <v>2022</v>
      </c>
    </row>
    <row r="160" spans="1:10" ht="28.5" customHeight="1" thickBot="1">
      <c r="A160" s="65" t="s">
        <v>151</v>
      </c>
      <c r="B160" s="126" t="s">
        <v>152</v>
      </c>
      <c r="C160" s="126"/>
      <c r="D160" s="126"/>
      <c r="E160" s="126"/>
      <c r="F160" s="126"/>
      <c r="G160" s="126"/>
      <c r="H160" s="127"/>
    </row>
    <row r="161" spans="1:8" ht="42.75" customHeight="1" thickBot="1">
      <c r="A161" s="91">
        <v>1</v>
      </c>
      <c r="B161" s="66" t="s">
        <v>153</v>
      </c>
      <c r="C161" s="20" t="s">
        <v>50</v>
      </c>
      <c r="D161" s="104">
        <f>D162+D176</f>
        <v>5978065.2000000002</v>
      </c>
      <c r="E161" s="104">
        <f>E162+E176</f>
        <v>6168672.9000000004</v>
      </c>
      <c r="F161" s="104">
        <v>6608690.7000000002</v>
      </c>
      <c r="G161" s="104">
        <f>G162+G176</f>
        <v>6882266.7999999998</v>
      </c>
      <c r="H161" s="104">
        <f>H162+H176</f>
        <v>7151646.0999999996</v>
      </c>
    </row>
    <row r="162" spans="1:8" ht="42" customHeight="1" thickBot="1">
      <c r="A162" s="84" t="s">
        <v>12</v>
      </c>
      <c r="B162" s="69" t="s">
        <v>154</v>
      </c>
      <c r="C162" s="22" t="s">
        <v>50</v>
      </c>
      <c r="D162" s="104">
        <v>2116572.5</v>
      </c>
      <c r="E162" s="104">
        <v>2424023.7999999998</v>
      </c>
      <c r="F162" s="104">
        <v>2746925.8</v>
      </c>
      <c r="G162" s="104">
        <v>3021825.3</v>
      </c>
      <c r="H162" s="104">
        <v>3260376.4</v>
      </c>
    </row>
    <row r="163" spans="1:8" ht="47.25" customHeight="1" thickBot="1">
      <c r="A163" s="84" t="s">
        <v>82</v>
      </c>
      <c r="B163" s="69" t="s">
        <v>155</v>
      </c>
      <c r="C163" s="22" t="s">
        <v>50</v>
      </c>
      <c r="D163" s="104">
        <v>1225873.1000000001</v>
      </c>
      <c r="E163" s="104">
        <v>1393640.2</v>
      </c>
      <c r="F163" s="104">
        <v>1648328.2</v>
      </c>
      <c r="G163" s="104">
        <v>1862698.2</v>
      </c>
      <c r="H163" s="104">
        <v>2030095.5</v>
      </c>
    </row>
    <row r="164" spans="1:8" ht="43.5" customHeight="1" thickBot="1">
      <c r="A164" s="84" t="s">
        <v>84</v>
      </c>
      <c r="B164" s="69" t="s">
        <v>156</v>
      </c>
      <c r="C164" s="22" t="s">
        <v>50</v>
      </c>
      <c r="D164" s="104">
        <v>531481.69999999995</v>
      </c>
      <c r="E164" s="104">
        <v>643869.5</v>
      </c>
      <c r="F164" s="104">
        <v>706126.2</v>
      </c>
      <c r="G164" s="104">
        <v>762286.8</v>
      </c>
      <c r="H164" s="104">
        <v>821099.7</v>
      </c>
    </row>
    <row r="165" spans="1:8" ht="58.5" customHeight="1" thickBot="1">
      <c r="A165" s="84" t="s">
        <v>157</v>
      </c>
      <c r="B165" s="69" t="s">
        <v>158</v>
      </c>
      <c r="C165" s="22" t="s">
        <v>50</v>
      </c>
      <c r="D165" s="104">
        <v>444635.4</v>
      </c>
      <c r="E165" s="104">
        <v>551792.69999999995</v>
      </c>
      <c r="F165" s="104">
        <v>618950.5</v>
      </c>
      <c r="G165" s="104">
        <v>674552.5</v>
      </c>
      <c r="H165" s="104">
        <v>732760.5</v>
      </c>
    </row>
    <row r="166" spans="1:8" ht="52.5" customHeight="1" thickBot="1">
      <c r="A166" s="84" t="s">
        <v>159</v>
      </c>
      <c r="B166" s="69" t="s">
        <v>160</v>
      </c>
      <c r="C166" s="22" t="s">
        <v>50</v>
      </c>
      <c r="D166" s="104">
        <v>81673.399999999994</v>
      </c>
      <c r="E166" s="104">
        <v>85441.3</v>
      </c>
      <c r="F166" s="104">
        <v>80000</v>
      </c>
      <c r="G166" s="104">
        <v>80000</v>
      </c>
      <c r="H166" s="104">
        <v>80000</v>
      </c>
    </row>
    <row r="167" spans="1:8" ht="45" customHeight="1" thickBot="1">
      <c r="A167" s="84" t="s">
        <v>161</v>
      </c>
      <c r="B167" s="69" t="s">
        <v>162</v>
      </c>
      <c r="C167" s="22" t="s">
        <v>50</v>
      </c>
      <c r="D167" s="104">
        <v>1235.4000000000001</v>
      </c>
      <c r="E167" s="104">
        <v>1564</v>
      </c>
      <c r="F167" s="104">
        <v>1614.1</v>
      </c>
      <c r="G167" s="104">
        <v>1669</v>
      </c>
      <c r="H167" s="104">
        <v>1729.1</v>
      </c>
    </row>
    <row r="168" spans="1:8" ht="42.75" customHeight="1" thickBot="1">
      <c r="A168" s="84" t="s">
        <v>163</v>
      </c>
      <c r="B168" s="69" t="s">
        <v>164</v>
      </c>
      <c r="C168" s="22" t="s">
        <v>50</v>
      </c>
      <c r="D168" s="104"/>
      <c r="E168" s="104"/>
      <c r="F168" s="104"/>
      <c r="G168" s="104"/>
      <c r="H168" s="104"/>
    </row>
    <row r="169" spans="1:8" ht="46.5" customHeight="1" thickBot="1">
      <c r="A169" s="84" t="s">
        <v>165</v>
      </c>
      <c r="B169" s="69" t="s">
        <v>166</v>
      </c>
      <c r="C169" s="22" t="s">
        <v>50</v>
      </c>
      <c r="D169" s="104"/>
      <c r="E169" s="104"/>
      <c r="F169" s="104"/>
      <c r="G169" s="104"/>
      <c r="H169" s="104"/>
    </row>
    <row r="170" spans="1:8" ht="45.75" customHeight="1" thickBot="1">
      <c r="A170" s="84" t="s">
        <v>167</v>
      </c>
      <c r="B170" s="69" t="s">
        <v>168</v>
      </c>
      <c r="C170" s="22" t="s">
        <v>50</v>
      </c>
      <c r="D170" s="104"/>
      <c r="E170" s="104"/>
      <c r="F170" s="104"/>
      <c r="G170" s="104"/>
      <c r="H170" s="104"/>
    </row>
    <row r="171" spans="1:8" ht="60" customHeight="1" thickBot="1">
      <c r="A171" s="84" t="s">
        <v>169</v>
      </c>
      <c r="B171" s="69" t="s">
        <v>170</v>
      </c>
      <c r="C171" s="22" t="s">
        <v>50</v>
      </c>
      <c r="D171" s="104"/>
      <c r="E171" s="104">
        <v>0.2</v>
      </c>
      <c r="F171" s="104"/>
      <c r="G171" s="104"/>
      <c r="H171" s="104"/>
    </row>
    <row r="172" spans="1:8" ht="60" customHeight="1" thickBot="1">
      <c r="A172" s="84" t="s">
        <v>171</v>
      </c>
      <c r="B172" s="69" t="s">
        <v>172</v>
      </c>
      <c r="C172" s="22" t="s">
        <v>50</v>
      </c>
      <c r="D172" s="104">
        <v>133897.60000000001</v>
      </c>
      <c r="E172" s="104">
        <v>151579.70000000001</v>
      </c>
      <c r="F172" s="104">
        <v>192555.6</v>
      </c>
      <c r="G172" s="104">
        <v>172829.8</v>
      </c>
      <c r="H172" s="104">
        <v>165200</v>
      </c>
    </row>
    <row r="173" spans="1:8" ht="42.75" customHeight="1" thickBot="1">
      <c r="A173" s="84" t="s">
        <v>173</v>
      </c>
      <c r="B173" s="69" t="s">
        <v>174</v>
      </c>
      <c r="C173" s="92" t="s">
        <v>50</v>
      </c>
      <c r="D173" s="104">
        <v>2780.6</v>
      </c>
      <c r="E173" s="104">
        <v>3200</v>
      </c>
      <c r="F173" s="104">
        <v>3334.4</v>
      </c>
      <c r="G173" s="104">
        <v>3481.1</v>
      </c>
      <c r="H173" s="104">
        <v>3634.3</v>
      </c>
    </row>
    <row r="174" spans="1:8" ht="42" customHeight="1" thickBot="1">
      <c r="A174" s="84" t="s">
        <v>175</v>
      </c>
      <c r="B174" s="69" t="s">
        <v>176</v>
      </c>
      <c r="C174" s="22" t="s">
        <v>50</v>
      </c>
      <c r="D174" s="104">
        <v>95218.1</v>
      </c>
      <c r="E174" s="104">
        <v>85275</v>
      </c>
      <c r="F174" s="104">
        <v>39230</v>
      </c>
      <c r="G174" s="104">
        <v>38730</v>
      </c>
      <c r="H174" s="104">
        <v>38730</v>
      </c>
    </row>
    <row r="175" spans="1:8" ht="45.75" customHeight="1" thickBot="1">
      <c r="A175" s="84" t="s">
        <v>177</v>
      </c>
      <c r="B175" s="69" t="s">
        <v>178</v>
      </c>
      <c r="C175" s="22" t="s">
        <v>50</v>
      </c>
      <c r="D175" s="104">
        <v>37999.599999999999</v>
      </c>
      <c r="E175" s="104">
        <v>7702.8</v>
      </c>
      <c r="F175" s="104">
        <v>9243.4</v>
      </c>
      <c r="G175" s="104">
        <v>11092.1</v>
      </c>
      <c r="H175" s="104">
        <v>13310.5</v>
      </c>
    </row>
    <row r="176" spans="1:8" ht="42.75" customHeight="1" thickBot="1">
      <c r="A176" s="84" t="s">
        <v>14</v>
      </c>
      <c r="B176" s="69" t="s">
        <v>179</v>
      </c>
      <c r="C176" s="22" t="s">
        <v>50</v>
      </c>
      <c r="D176" s="104">
        <v>3861492.7</v>
      </c>
      <c r="E176" s="104">
        <f>SUM(E177:E180)</f>
        <v>3744649.1</v>
      </c>
      <c r="F176" s="104">
        <f>SUM(F177:F180)</f>
        <v>3861764.9000000004</v>
      </c>
      <c r="G176" s="104">
        <f>SUM(G177:G180)</f>
        <v>3860441.5</v>
      </c>
      <c r="H176" s="104">
        <f>SUM(H177:H180)</f>
        <v>3891269.6999999997</v>
      </c>
    </row>
    <row r="177" spans="1:8" ht="43.5" customHeight="1" thickBot="1">
      <c r="A177" s="84" t="s">
        <v>88</v>
      </c>
      <c r="B177" s="69" t="s">
        <v>180</v>
      </c>
      <c r="C177" s="22" t="s">
        <v>50</v>
      </c>
      <c r="D177" s="104">
        <v>150761.20000000001</v>
      </c>
      <c r="E177" s="104">
        <v>87279.9</v>
      </c>
      <c r="F177" s="104">
        <v>46198.2</v>
      </c>
      <c r="G177" s="104">
        <v>37148.400000000001</v>
      </c>
      <c r="H177" s="104">
        <v>37148.400000000001</v>
      </c>
    </row>
    <row r="178" spans="1:8" ht="42" customHeight="1" thickBot="1">
      <c r="A178" s="84" t="s">
        <v>89</v>
      </c>
      <c r="B178" s="69" t="s">
        <v>181</v>
      </c>
      <c r="C178" s="22" t="s">
        <v>50</v>
      </c>
      <c r="D178" s="104">
        <v>326949.8</v>
      </c>
      <c r="E178" s="104">
        <v>249949.7</v>
      </c>
      <c r="F178" s="104">
        <v>389002.3</v>
      </c>
      <c r="G178" s="104">
        <v>310303.8</v>
      </c>
      <c r="H178" s="104">
        <v>265469.40000000002</v>
      </c>
    </row>
    <row r="179" spans="1:8" ht="44.25" customHeight="1" thickBot="1">
      <c r="A179" s="84" t="s">
        <v>90</v>
      </c>
      <c r="B179" s="69" t="s">
        <v>182</v>
      </c>
      <c r="C179" s="22" t="s">
        <v>50</v>
      </c>
      <c r="D179" s="104">
        <v>3197237.8</v>
      </c>
      <c r="E179" s="104">
        <v>3332594.5</v>
      </c>
      <c r="F179" s="104">
        <v>3411125.2</v>
      </c>
      <c r="G179" s="104">
        <v>3496932.5</v>
      </c>
      <c r="H179" s="104">
        <v>3571952.8</v>
      </c>
    </row>
    <row r="180" spans="1:8" ht="41.25" customHeight="1" thickBot="1">
      <c r="A180" s="84" t="s">
        <v>183</v>
      </c>
      <c r="B180" s="69" t="s">
        <v>184</v>
      </c>
      <c r="C180" s="22" t="s">
        <v>50</v>
      </c>
      <c r="D180" s="104">
        <v>186911.8</v>
      </c>
      <c r="E180" s="104">
        <v>74825</v>
      </c>
      <c r="F180" s="104">
        <v>15439.2</v>
      </c>
      <c r="G180" s="104">
        <v>16056.8</v>
      </c>
      <c r="H180" s="104">
        <v>16699.099999999999</v>
      </c>
    </row>
    <row r="181" spans="1:8" ht="40.5" customHeight="1" thickBot="1">
      <c r="A181" s="84">
        <v>2</v>
      </c>
      <c r="B181" s="69" t="s">
        <v>185</v>
      </c>
      <c r="C181" s="22" t="s">
        <v>50</v>
      </c>
      <c r="D181" s="104">
        <f>D182+D183+D184+D185+D186+D187+D188+D189+D190+D191</f>
        <v>6052250.7999999998</v>
      </c>
      <c r="E181" s="104">
        <f t="shared" ref="E181:H181" si="11">E182+E183+E184+E185+E186+E187+E188+E189+E190+E191</f>
        <v>6169770.6000000015</v>
      </c>
      <c r="F181" s="104">
        <f t="shared" si="11"/>
        <v>6663620.5099999998</v>
      </c>
      <c r="G181" s="104">
        <f t="shared" si="11"/>
        <v>6908102.9999999991</v>
      </c>
      <c r="H181" s="104">
        <f t="shared" si="11"/>
        <v>7174535.4000000004</v>
      </c>
    </row>
    <row r="182" spans="1:8" ht="40.5" customHeight="1" thickBot="1">
      <c r="A182" s="84" t="s">
        <v>107</v>
      </c>
      <c r="B182" s="69" t="s">
        <v>186</v>
      </c>
      <c r="C182" s="22" t="s">
        <v>50</v>
      </c>
      <c r="D182" s="104">
        <v>334540.79999999999</v>
      </c>
      <c r="E182" s="104">
        <v>336558.2</v>
      </c>
      <c r="F182" s="104">
        <v>368056.52</v>
      </c>
      <c r="G182" s="104">
        <v>382999.6</v>
      </c>
      <c r="H182" s="104">
        <v>402242.9</v>
      </c>
    </row>
    <row r="183" spans="1:8" ht="41.25" customHeight="1" thickBot="1">
      <c r="A183" s="84" t="s">
        <v>109</v>
      </c>
      <c r="B183" s="69" t="s">
        <v>187</v>
      </c>
      <c r="C183" s="22" t="s">
        <v>50</v>
      </c>
      <c r="D183" s="104">
        <v>0</v>
      </c>
      <c r="E183" s="104">
        <v>0</v>
      </c>
      <c r="F183" s="104">
        <v>0</v>
      </c>
      <c r="G183" s="104">
        <v>0</v>
      </c>
      <c r="H183" s="104">
        <v>0</v>
      </c>
    </row>
    <row r="184" spans="1:8" ht="44.25" customHeight="1" thickBot="1">
      <c r="A184" s="84" t="s">
        <v>111</v>
      </c>
      <c r="B184" s="69" t="s">
        <v>188</v>
      </c>
      <c r="C184" s="22" t="s">
        <v>50</v>
      </c>
      <c r="D184" s="104">
        <v>20554.2</v>
      </c>
      <c r="E184" s="104">
        <v>27570.5</v>
      </c>
      <c r="F184" s="104">
        <v>24522.5</v>
      </c>
      <c r="G184" s="104">
        <v>25313.4</v>
      </c>
      <c r="H184" s="104">
        <v>26135.9</v>
      </c>
    </row>
    <row r="185" spans="1:8" ht="42.75" customHeight="1" thickBot="1">
      <c r="A185" s="84" t="s">
        <v>113</v>
      </c>
      <c r="B185" s="69" t="s">
        <v>189</v>
      </c>
      <c r="C185" s="22" t="s">
        <v>50</v>
      </c>
      <c r="D185" s="104">
        <v>193958.1</v>
      </c>
      <c r="E185" s="104">
        <v>151664.20000000001</v>
      </c>
      <c r="F185" s="104">
        <v>166104.5</v>
      </c>
      <c r="G185" s="104">
        <v>148210.6</v>
      </c>
      <c r="H185" s="104">
        <v>157548.20000000001</v>
      </c>
    </row>
    <row r="186" spans="1:8" ht="42.75" customHeight="1" thickBot="1">
      <c r="A186" s="84" t="s">
        <v>115</v>
      </c>
      <c r="B186" s="69" t="s">
        <v>190</v>
      </c>
      <c r="C186" s="22" t="s">
        <v>50</v>
      </c>
      <c r="D186" s="104">
        <v>436726.7</v>
      </c>
      <c r="E186" s="104">
        <v>286678.2</v>
      </c>
      <c r="F186" s="104">
        <v>307919.09999999998</v>
      </c>
      <c r="G186" s="104">
        <v>329846.3</v>
      </c>
      <c r="H186" s="104">
        <v>330279.8</v>
      </c>
    </row>
    <row r="187" spans="1:8" ht="45" customHeight="1" thickBot="1">
      <c r="A187" s="84" t="s">
        <v>117</v>
      </c>
      <c r="B187" s="69" t="s">
        <v>191</v>
      </c>
      <c r="C187" s="22" t="s">
        <v>50</v>
      </c>
      <c r="D187" s="104">
        <v>3996129.1</v>
      </c>
      <c r="E187" s="104">
        <v>4335509.2</v>
      </c>
      <c r="F187" s="104">
        <v>4714445.59</v>
      </c>
      <c r="G187" s="104">
        <v>4930382.3</v>
      </c>
      <c r="H187" s="104">
        <v>5149098.9000000004</v>
      </c>
    </row>
    <row r="188" spans="1:8" ht="45" customHeight="1" thickBot="1">
      <c r="A188" s="84" t="s">
        <v>192</v>
      </c>
      <c r="B188" s="69" t="s">
        <v>193</v>
      </c>
      <c r="C188" s="22" t="s">
        <v>50</v>
      </c>
      <c r="D188" s="104">
        <v>107254.8</v>
      </c>
      <c r="E188" s="104">
        <v>86587.4</v>
      </c>
      <c r="F188" s="104">
        <v>140815.79999999999</v>
      </c>
      <c r="G188" s="104">
        <v>108675.2</v>
      </c>
      <c r="H188" s="104">
        <v>118591.7</v>
      </c>
    </row>
    <row r="189" spans="1:8" ht="42.75" customHeight="1" thickBot="1">
      <c r="A189" s="84" t="s">
        <v>194</v>
      </c>
      <c r="B189" s="69" t="s">
        <v>195</v>
      </c>
      <c r="C189" s="22" t="s">
        <v>50</v>
      </c>
      <c r="D189" s="104">
        <v>472393.5</v>
      </c>
      <c r="E189" s="104">
        <v>352084.4</v>
      </c>
      <c r="F189" s="104">
        <v>360524.3</v>
      </c>
      <c r="G189" s="104">
        <v>365818.3</v>
      </c>
      <c r="H189" s="104">
        <v>368972.7</v>
      </c>
    </row>
    <row r="190" spans="1:8" ht="43.5" customHeight="1" thickBot="1">
      <c r="A190" s="84" t="s">
        <v>196</v>
      </c>
      <c r="B190" s="69" t="s">
        <v>197</v>
      </c>
      <c r="C190" s="22" t="s">
        <v>50</v>
      </c>
      <c r="D190" s="104">
        <v>11580.8</v>
      </c>
      <c r="E190" s="104">
        <v>37448.5</v>
      </c>
      <c r="F190" s="104">
        <v>50716.5</v>
      </c>
      <c r="G190" s="104">
        <v>62040</v>
      </c>
      <c r="H190" s="104">
        <v>68288</v>
      </c>
    </row>
    <row r="191" spans="1:8" ht="42.75" customHeight="1" thickBot="1">
      <c r="A191" s="84" t="s">
        <v>198</v>
      </c>
      <c r="B191" s="69" t="s">
        <v>199</v>
      </c>
      <c r="C191" s="22" t="s">
        <v>50</v>
      </c>
      <c r="D191" s="104">
        <v>479112.8</v>
      </c>
      <c r="E191" s="104">
        <v>555670</v>
      </c>
      <c r="F191" s="104">
        <v>530515.69999999995</v>
      </c>
      <c r="G191" s="104">
        <v>554817.30000000005</v>
      </c>
      <c r="H191" s="104">
        <v>553377.30000000005</v>
      </c>
    </row>
    <row r="192" spans="1:8" ht="47.25" customHeight="1" thickBot="1">
      <c r="A192" s="84">
        <v>3</v>
      </c>
      <c r="B192" s="69" t="s">
        <v>200</v>
      </c>
      <c r="C192" s="22" t="s">
        <v>50</v>
      </c>
      <c r="D192" s="104">
        <f>D161-D181</f>
        <v>-74185.599999999627</v>
      </c>
      <c r="E192" s="104">
        <f>E161-E181</f>
        <v>-1097.7000000011176</v>
      </c>
      <c r="F192" s="104">
        <f>F161-F181</f>
        <v>-54929.80999999959</v>
      </c>
      <c r="G192" s="104">
        <f>G161-G181</f>
        <v>-25836.199999999255</v>
      </c>
      <c r="H192" s="104">
        <f>H161-H181</f>
        <v>-22889.300000000745</v>
      </c>
    </row>
    <row r="193" spans="1:8" ht="44.25" customHeight="1" thickBot="1">
      <c r="A193" s="85" t="s">
        <v>34</v>
      </c>
      <c r="B193" s="86" t="s">
        <v>201</v>
      </c>
      <c r="C193" s="28" t="s">
        <v>50</v>
      </c>
      <c r="D193" s="104">
        <v>0</v>
      </c>
      <c r="E193" s="104">
        <v>0</v>
      </c>
      <c r="F193" s="104">
        <v>0</v>
      </c>
      <c r="G193" s="104">
        <v>0</v>
      </c>
      <c r="H193" s="104">
        <v>0</v>
      </c>
    </row>
    <row r="194" spans="1:8" ht="43.5" customHeight="1" thickBot="1">
      <c r="A194" s="133"/>
      <c r="B194" s="134"/>
      <c r="C194" s="134"/>
      <c r="D194" s="134"/>
      <c r="E194" s="134"/>
      <c r="F194" s="134"/>
      <c r="G194" s="134"/>
      <c r="H194" s="135"/>
    </row>
    <row r="195" spans="1:8" ht="33" customHeight="1">
      <c r="A195" s="136" t="s">
        <v>0</v>
      </c>
      <c r="B195" s="138" t="s">
        <v>1</v>
      </c>
      <c r="C195" s="138" t="s">
        <v>2</v>
      </c>
      <c r="D195" s="14" t="s">
        <v>3</v>
      </c>
      <c r="E195" s="14" t="s">
        <v>4</v>
      </c>
      <c r="F195" s="138" t="s">
        <v>5</v>
      </c>
      <c r="G195" s="138"/>
      <c r="H195" s="140"/>
    </row>
    <row r="196" spans="1:8" ht="32.25" customHeight="1" thickBot="1">
      <c r="A196" s="137"/>
      <c r="B196" s="139"/>
      <c r="C196" s="139"/>
      <c r="D196" s="15">
        <v>2018</v>
      </c>
      <c r="E196" s="16">
        <v>2019</v>
      </c>
      <c r="F196" s="15">
        <v>2020</v>
      </c>
      <c r="G196" s="15">
        <v>2021</v>
      </c>
      <c r="H196" s="17">
        <v>2022</v>
      </c>
    </row>
    <row r="197" spans="1:8" ht="39" customHeight="1" thickBot="1">
      <c r="A197" s="65" t="s">
        <v>202</v>
      </c>
      <c r="B197" s="126" t="s">
        <v>203</v>
      </c>
      <c r="C197" s="126"/>
      <c r="D197" s="126"/>
      <c r="E197" s="126"/>
      <c r="F197" s="126"/>
      <c r="G197" s="126"/>
      <c r="H197" s="127"/>
    </row>
    <row r="198" spans="1:8" ht="69" customHeight="1">
      <c r="A198" s="91">
        <v>1</v>
      </c>
      <c r="B198" s="66" t="s">
        <v>204</v>
      </c>
      <c r="C198" s="20"/>
      <c r="D198" s="67"/>
      <c r="E198" s="67"/>
      <c r="F198" s="67"/>
      <c r="G198" s="67"/>
      <c r="H198" s="68"/>
    </row>
    <row r="199" spans="1:8" ht="34.5" customHeight="1">
      <c r="A199" s="131" t="s">
        <v>12</v>
      </c>
      <c r="B199" s="132" t="s">
        <v>205</v>
      </c>
      <c r="C199" s="22" t="s">
        <v>206</v>
      </c>
      <c r="D199" s="93"/>
      <c r="E199" s="93">
        <v>1</v>
      </c>
      <c r="F199" s="93">
        <v>1</v>
      </c>
      <c r="G199" s="93">
        <v>1</v>
      </c>
      <c r="H199" s="94">
        <v>1</v>
      </c>
    </row>
    <row r="200" spans="1:8" ht="30.75" customHeight="1">
      <c r="A200" s="131"/>
      <c r="B200" s="132"/>
      <c r="C200" s="22" t="s">
        <v>207</v>
      </c>
      <c r="D200" s="93"/>
      <c r="E200" s="93">
        <v>120</v>
      </c>
      <c r="F200" s="93">
        <v>60</v>
      </c>
      <c r="G200" s="93">
        <v>220</v>
      </c>
      <c r="H200" s="94">
        <v>40</v>
      </c>
    </row>
    <row r="201" spans="1:8" ht="31.5" customHeight="1">
      <c r="A201" s="131" t="s">
        <v>14</v>
      </c>
      <c r="B201" s="132" t="s">
        <v>208</v>
      </c>
      <c r="C201" s="22" t="s">
        <v>206</v>
      </c>
      <c r="D201" s="93"/>
      <c r="E201" s="93"/>
      <c r="F201" s="93"/>
      <c r="G201" s="93"/>
      <c r="H201" s="94"/>
    </row>
    <row r="202" spans="1:8" ht="33.75" customHeight="1">
      <c r="A202" s="131"/>
      <c r="B202" s="132"/>
      <c r="C202" s="22" t="s">
        <v>207</v>
      </c>
      <c r="D202" s="93"/>
      <c r="E202" s="93"/>
      <c r="F202" s="93"/>
      <c r="G202" s="93"/>
      <c r="H202" s="94">
        <v>80</v>
      </c>
    </row>
    <row r="203" spans="1:8" ht="21" customHeight="1">
      <c r="A203" s="128" t="s">
        <v>17</v>
      </c>
      <c r="B203" s="129" t="s">
        <v>209</v>
      </c>
      <c r="C203" s="22" t="s">
        <v>206</v>
      </c>
      <c r="D203" s="93"/>
      <c r="E203" s="93"/>
      <c r="F203" s="93"/>
      <c r="G203" s="93"/>
      <c r="H203" s="94"/>
    </row>
    <row r="204" spans="1:8" ht="23.25" customHeight="1">
      <c r="A204" s="128"/>
      <c r="B204" s="129"/>
      <c r="C204" s="22" t="s">
        <v>210</v>
      </c>
      <c r="D204" s="93"/>
      <c r="E204" s="93"/>
      <c r="F204" s="93"/>
      <c r="G204" s="93"/>
      <c r="H204" s="94"/>
    </row>
    <row r="205" spans="1:8" ht="21.75" customHeight="1">
      <c r="A205" s="128" t="s">
        <v>211</v>
      </c>
      <c r="B205" s="129" t="s">
        <v>271</v>
      </c>
      <c r="C205" s="22" t="s">
        <v>206</v>
      </c>
      <c r="D205" s="93"/>
      <c r="E205" s="93">
        <v>3</v>
      </c>
      <c r="F205" s="93">
        <v>3</v>
      </c>
      <c r="G205" s="93"/>
      <c r="H205" s="94">
        <v>1</v>
      </c>
    </row>
    <row r="206" spans="1:8" ht="108" customHeight="1">
      <c r="A206" s="128"/>
      <c r="B206" s="129"/>
      <c r="C206" s="22" t="s">
        <v>212</v>
      </c>
      <c r="D206" s="93"/>
      <c r="E206" s="93">
        <v>380</v>
      </c>
      <c r="F206" s="93"/>
      <c r="G206" s="93"/>
      <c r="H206" s="94">
        <v>150</v>
      </c>
    </row>
    <row r="207" spans="1:8" ht="38.25" customHeight="1">
      <c r="A207" s="84" t="s">
        <v>213</v>
      </c>
      <c r="B207" s="69" t="s">
        <v>214</v>
      </c>
      <c r="C207" s="22" t="s">
        <v>36</v>
      </c>
      <c r="D207" s="93">
        <v>2</v>
      </c>
      <c r="E207" s="93">
        <v>6</v>
      </c>
      <c r="F207" s="93">
        <v>3</v>
      </c>
      <c r="G207" s="93">
        <v>3</v>
      </c>
      <c r="H207" s="94">
        <v>1</v>
      </c>
    </row>
    <row r="208" spans="1:8" ht="38.25" customHeight="1">
      <c r="A208" s="84" t="s">
        <v>215</v>
      </c>
      <c r="B208" s="69" t="s">
        <v>216</v>
      </c>
      <c r="C208" s="22" t="s">
        <v>36</v>
      </c>
      <c r="D208" s="93"/>
      <c r="E208" s="93"/>
      <c r="F208" s="93"/>
      <c r="G208" s="93"/>
      <c r="H208" s="94"/>
    </row>
    <row r="209" spans="1:9" ht="38.25" customHeight="1">
      <c r="A209" s="84"/>
      <c r="B209" s="69" t="s">
        <v>265</v>
      </c>
      <c r="C209" s="22" t="s">
        <v>262</v>
      </c>
      <c r="D209" s="93">
        <v>1</v>
      </c>
      <c r="E209" s="93"/>
      <c r="F209" s="93"/>
      <c r="G209" s="93"/>
      <c r="H209" s="94"/>
    </row>
    <row r="210" spans="1:9" ht="45.75" customHeight="1">
      <c r="A210" s="84"/>
      <c r="B210" s="69" t="s">
        <v>263</v>
      </c>
      <c r="C210" s="22" t="s">
        <v>262</v>
      </c>
      <c r="D210" s="93"/>
      <c r="E210" s="93"/>
      <c r="F210" s="93"/>
      <c r="G210" s="93">
        <v>1</v>
      </c>
      <c r="H210" s="94"/>
    </row>
    <row r="211" spans="1:9" ht="38.25" customHeight="1">
      <c r="A211" s="84"/>
      <c r="B211" s="69" t="s">
        <v>264</v>
      </c>
      <c r="C211" s="22" t="s">
        <v>262</v>
      </c>
      <c r="D211" s="93"/>
      <c r="E211" s="93"/>
      <c r="F211" s="93">
        <v>1</v>
      </c>
      <c r="G211" s="93"/>
      <c r="H211" s="94"/>
    </row>
    <row r="212" spans="1:9" ht="38.25" customHeight="1">
      <c r="A212" s="99"/>
      <c r="B212" s="69" t="s">
        <v>274</v>
      </c>
      <c r="C212" s="22" t="s">
        <v>262</v>
      </c>
      <c r="D212" s="93"/>
      <c r="E212" s="93"/>
      <c r="F212" s="93"/>
      <c r="G212" s="93"/>
      <c r="H212" s="94">
        <v>1</v>
      </c>
    </row>
    <row r="213" spans="1:9" ht="41.25" customHeight="1">
      <c r="A213" s="84">
        <v>2</v>
      </c>
      <c r="B213" s="69" t="s">
        <v>217</v>
      </c>
      <c r="C213" s="22" t="s">
        <v>9</v>
      </c>
      <c r="D213" s="93">
        <v>10555</v>
      </c>
      <c r="E213" s="93">
        <v>10586</v>
      </c>
      <c r="F213" s="93">
        <v>10590</v>
      </c>
      <c r="G213" s="93">
        <v>10810</v>
      </c>
      <c r="H213" s="94">
        <v>10850</v>
      </c>
    </row>
    <row r="214" spans="1:9" ht="31.5" customHeight="1">
      <c r="A214" s="84">
        <v>3</v>
      </c>
      <c r="B214" s="69" t="s">
        <v>218</v>
      </c>
      <c r="C214" s="22" t="s">
        <v>9</v>
      </c>
      <c r="D214" s="93">
        <v>23990</v>
      </c>
      <c r="E214" s="93">
        <v>24486</v>
      </c>
      <c r="F214" s="93">
        <v>24716</v>
      </c>
      <c r="G214" s="93">
        <v>25156</v>
      </c>
      <c r="H214" s="94">
        <v>25245</v>
      </c>
    </row>
    <row r="215" spans="1:9" ht="22.5" customHeight="1">
      <c r="A215" s="95" t="s">
        <v>63</v>
      </c>
      <c r="B215" s="70" t="s">
        <v>219</v>
      </c>
      <c r="C215" s="22" t="s">
        <v>9</v>
      </c>
      <c r="D215" s="93">
        <v>19117</v>
      </c>
      <c r="E215" s="93">
        <v>19589</v>
      </c>
      <c r="F215" s="93">
        <v>19708</v>
      </c>
      <c r="G215" s="93">
        <v>20052</v>
      </c>
      <c r="H215" s="94">
        <v>20440</v>
      </c>
    </row>
    <row r="216" spans="1:9" ht="45" customHeight="1">
      <c r="A216" s="95" t="s">
        <v>65</v>
      </c>
      <c r="B216" s="70" t="s">
        <v>220</v>
      </c>
      <c r="C216" s="22" t="s">
        <v>9</v>
      </c>
      <c r="D216" s="93">
        <v>263</v>
      </c>
      <c r="E216" s="93">
        <v>269</v>
      </c>
      <c r="F216" s="93">
        <v>275</v>
      </c>
      <c r="G216" s="93">
        <v>272</v>
      </c>
      <c r="H216" s="94">
        <v>263</v>
      </c>
    </row>
    <row r="217" spans="1:9" ht="21.75" customHeight="1">
      <c r="A217" s="95" t="s">
        <v>66</v>
      </c>
      <c r="B217" s="70" t="s">
        <v>221</v>
      </c>
      <c r="C217" s="22" t="s">
        <v>9</v>
      </c>
      <c r="D217" s="93">
        <v>2461</v>
      </c>
      <c r="E217" s="93">
        <v>2557</v>
      </c>
      <c r="F217" s="93">
        <v>1594</v>
      </c>
      <c r="G217" s="93">
        <v>2635</v>
      </c>
      <c r="H217" s="94">
        <v>2338</v>
      </c>
    </row>
    <row r="218" spans="1:9" ht="21.75" customHeight="1">
      <c r="A218" s="95" t="s">
        <v>67</v>
      </c>
      <c r="B218" s="70" t="s">
        <v>222</v>
      </c>
      <c r="C218" s="22" t="s">
        <v>9</v>
      </c>
      <c r="D218" s="93">
        <v>2149</v>
      </c>
      <c r="E218" s="93">
        <v>2071</v>
      </c>
      <c r="F218" s="93">
        <v>2139</v>
      </c>
      <c r="G218" s="93">
        <v>2197</v>
      </c>
      <c r="H218" s="94">
        <v>2204</v>
      </c>
    </row>
    <row r="219" spans="1:9" ht="26.25" customHeight="1">
      <c r="A219" s="95">
        <v>4</v>
      </c>
      <c r="B219" s="70" t="s">
        <v>223</v>
      </c>
      <c r="C219" s="22" t="s">
        <v>9</v>
      </c>
      <c r="D219" s="93">
        <v>1077</v>
      </c>
      <c r="E219" s="93">
        <v>934</v>
      </c>
      <c r="F219" s="93">
        <v>1069</v>
      </c>
      <c r="G219" s="93">
        <v>1208</v>
      </c>
      <c r="H219" s="94">
        <v>1229</v>
      </c>
    </row>
    <row r="220" spans="1:9" ht="25.5" customHeight="1">
      <c r="A220" s="95" t="s">
        <v>224</v>
      </c>
      <c r="B220" s="70" t="s">
        <v>221</v>
      </c>
      <c r="C220" s="22" t="s">
        <v>9</v>
      </c>
      <c r="D220" s="93">
        <v>543</v>
      </c>
      <c r="E220" s="93">
        <v>533</v>
      </c>
      <c r="F220" s="93">
        <v>606</v>
      </c>
      <c r="G220" s="93">
        <v>672</v>
      </c>
      <c r="H220" s="94">
        <v>649</v>
      </c>
    </row>
    <row r="221" spans="1:9" ht="24" customHeight="1">
      <c r="A221" s="95" t="s">
        <v>225</v>
      </c>
      <c r="B221" s="70" t="s">
        <v>226</v>
      </c>
      <c r="C221" s="22" t="s">
        <v>9</v>
      </c>
      <c r="D221" s="93">
        <v>534</v>
      </c>
      <c r="E221" s="93">
        <v>401</v>
      </c>
      <c r="F221" s="93">
        <v>463</v>
      </c>
      <c r="G221" s="93">
        <v>536</v>
      </c>
      <c r="H221" s="94">
        <v>580</v>
      </c>
    </row>
    <row r="222" spans="1:9" ht="33" customHeight="1">
      <c r="A222" s="95">
        <v>5</v>
      </c>
      <c r="B222" s="70" t="s">
        <v>227</v>
      </c>
      <c r="C222" s="22"/>
      <c r="D222" s="93"/>
      <c r="E222" s="93"/>
      <c r="F222" s="93"/>
      <c r="G222" s="93"/>
      <c r="H222" s="94"/>
    </row>
    <row r="223" spans="1:9" ht="85.5" customHeight="1">
      <c r="A223" s="95" t="s">
        <v>39</v>
      </c>
      <c r="B223" s="70" t="s">
        <v>270</v>
      </c>
      <c r="C223" s="22" t="s">
        <v>252</v>
      </c>
      <c r="D223" s="93">
        <v>699</v>
      </c>
      <c r="E223" s="93">
        <v>699</v>
      </c>
      <c r="F223" s="93">
        <v>569</v>
      </c>
      <c r="G223" s="93">
        <v>569</v>
      </c>
      <c r="H223" s="94">
        <v>569</v>
      </c>
      <c r="I223" s="1"/>
    </row>
    <row r="224" spans="1:9" ht="58.5" customHeight="1">
      <c r="A224" s="95" t="s">
        <v>41</v>
      </c>
      <c r="B224" s="70" t="s">
        <v>228</v>
      </c>
      <c r="C224" s="22" t="s">
        <v>229</v>
      </c>
      <c r="D224" s="93">
        <v>5080</v>
      </c>
      <c r="E224" s="93">
        <v>5320</v>
      </c>
      <c r="F224" s="93">
        <v>5320</v>
      </c>
      <c r="G224" s="93">
        <v>5320</v>
      </c>
      <c r="H224" s="94">
        <v>5320</v>
      </c>
      <c r="I224" s="1"/>
    </row>
    <row r="225" spans="1:8" ht="53.25" customHeight="1">
      <c r="A225" s="95" t="s">
        <v>230</v>
      </c>
      <c r="B225" s="70" t="s">
        <v>231</v>
      </c>
      <c r="C225" s="22" t="s">
        <v>229</v>
      </c>
      <c r="D225" s="93">
        <v>110</v>
      </c>
      <c r="E225" s="93">
        <v>130</v>
      </c>
      <c r="F225" s="93">
        <v>130</v>
      </c>
      <c r="G225" s="93">
        <v>130</v>
      </c>
      <c r="H225" s="94">
        <v>130</v>
      </c>
    </row>
    <row r="226" spans="1:8" ht="61.5" customHeight="1">
      <c r="A226" s="95" t="s">
        <v>232</v>
      </c>
      <c r="B226" s="96" t="s">
        <v>272</v>
      </c>
      <c r="C226" s="22" t="s">
        <v>233</v>
      </c>
      <c r="D226" s="93">
        <v>507</v>
      </c>
      <c r="E226" s="93">
        <v>508</v>
      </c>
      <c r="F226" s="93">
        <v>440</v>
      </c>
      <c r="G226" s="93">
        <v>440</v>
      </c>
      <c r="H226" s="94">
        <v>440</v>
      </c>
    </row>
    <row r="227" spans="1:8" ht="63" customHeight="1">
      <c r="A227" s="95" t="s">
        <v>234</v>
      </c>
      <c r="B227" s="96" t="s">
        <v>273</v>
      </c>
      <c r="C227" s="22" t="s">
        <v>233</v>
      </c>
      <c r="D227" s="93">
        <v>846</v>
      </c>
      <c r="E227" s="93">
        <v>877</v>
      </c>
      <c r="F227" s="93">
        <v>860</v>
      </c>
      <c r="G227" s="93">
        <v>860</v>
      </c>
      <c r="H227" s="94">
        <v>860</v>
      </c>
    </row>
    <row r="228" spans="1:8" ht="60" customHeight="1">
      <c r="A228" s="84" t="s">
        <v>235</v>
      </c>
      <c r="B228" s="69" t="s">
        <v>236</v>
      </c>
      <c r="C228" s="22" t="s">
        <v>237</v>
      </c>
      <c r="D228" s="78">
        <v>18.7</v>
      </c>
      <c r="E228" s="78">
        <v>18.7</v>
      </c>
      <c r="F228" s="78">
        <v>18.7</v>
      </c>
      <c r="G228" s="78">
        <v>18.7</v>
      </c>
      <c r="H228" s="79">
        <v>18.7</v>
      </c>
    </row>
    <row r="229" spans="1:8" ht="37.5" customHeight="1">
      <c r="A229" s="84" t="s">
        <v>238</v>
      </c>
      <c r="B229" s="69" t="s">
        <v>239</v>
      </c>
      <c r="C229" s="22" t="s">
        <v>240</v>
      </c>
      <c r="D229" s="78">
        <v>16.899999999999999</v>
      </c>
      <c r="E229" s="78">
        <v>16.899999999999999</v>
      </c>
      <c r="F229" s="78">
        <v>16.899999999999999</v>
      </c>
      <c r="G229" s="78">
        <v>16.899999999999999</v>
      </c>
      <c r="H229" s="79">
        <v>16.899999999999999</v>
      </c>
    </row>
    <row r="230" spans="1:8" ht="39" customHeight="1">
      <c r="A230" s="84" t="s">
        <v>241</v>
      </c>
      <c r="B230" s="69" t="s">
        <v>242</v>
      </c>
      <c r="C230" s="22" t="s">
        <v>240</v>
      </c>
      <c r="D230" s="78">
        <v>14.4</v>
      </c>
      <c r="E230" s="78">
        <v>14.4</v>
      </c>
      <c r="F230" s="78">
        <v>14.4</v>
      </c>
      <c r="G230" s="78">
        <v>14.8</v>
      </c>
      <c r="H230" s="79">
        <v>14.8</v>
      </c>
    </row>
    <row r="231" spans="1:8" ht="43.5" customHeight="1">
      <c r="A231" s="84" t="s">
        <v>243</v>
      </c>
      <c r="B231" s="69" t="s">
        <v>244</v>
      </c>
      <c r="C231" s="22" t="s">
        <v>245</v>
      </c>
      <c r="D231" s="93">
        <v>681</v>
      </c>
      <c r="E231" s="93">
        <v>688</v>
      </c>
      <c r="F231" s="93">
        <v>692</v>
      </c>
      <c r="G231" s="93">
        <v>709</v>
      </c>
      <c r="H231" s="94">
        <v>712</v>
      </c>
    </row>
    <row r="232" spans="1:8" ht="58.5" customHeight="1" thickBot="1">
      <c r="A232" s="85">
        <v>6</v>
      </c>
      <c r="B232" s="86" t="s">
        <v>246</v>
      </c>
      <c r="C232" s="28" t="s">
        <v>247</v>
      </c>
      <c r="D232" s="81">
        <v>97.6</v>
      </c>
      <c r="E232" s="81">
        <v>98</v>
      </c>
      <c r="F232" s="81">
        <v>98.1</v>
      </c>
      <c r="G232" s="81">
        <v>98.1</v>
      </c>
      <c r="H232" s="82">
        <v>98.1</v>
      </c>
    </row>
    <row r="233" spans="1:8" ht="8.25" customHeight="1">
      <c r="A233" s="97"/>
      <c r="B233" s="98"/>
      <c r="C233" s="97"/>
      <c r="D233" s="98"/>
      <c r="E233" s="98"/>
      <c r="F233" s="98"/>
      <c r="G233" s="98"/>
      <c r="H233" s="98"/>
    </row>
    <row r="234" spans="1:8" s="7" customFormat="1" ht="58.5" customHeight="1">
      <c r="A234" s="130" t="s">
        <v>248</v>
      </c>
      <c r="B234" s="130"/>
      <c r="C234" s="130"/>
      <c r="D234" s="130"/>
      <c r="E234" s="130"/>
      <c r="F234" s="130"/>
      <c r="G234" s="130"/>
      <c r="H234" s="130"/>
    </row>
    <row r="235" spans="1:8" s="7" customFormat="1" ht="67.5" customHeight="1">
      <c r="A235" s="130" t="s">
        <v>249</v>
      </c>
      <c r="B235" s="130"/>
      <c r="C235" s="130"/>
      <c r="D235" s="130"/>
      <c r="E235" s="130"/>
      <c r="F235" s="130"/>
      <c r="G235" s="130"/>
      <c r="H235" s="130"/>
    </row>
    <row r="236" spans="1:8">
      <c r="A236" s="3"/>
      <c r="B236" s="4"/>
      <c r="C236" s="3"/>
      <c r="D236" s="4"/>
      <c r="E236" s="4"/>
      <c r="F236" s="4"/>
      <c r="G236" s="4"/>
      <c r="H236" s="4"/>
    </row>
  </sheetData>
  <mergeCells count="101">
    <mergeCell ref="B99:H99"/>
    <mergeCell ref="B112:H112"/>
    <mergeCell ref="B142:H142"/>
    <mergeCell ref="B152:H152"/>
    <mergeCell ref="B160:H160"/>
    <mergeCell ref="A5:A6"/>
    <mergeCell ref="B5:B6"/>
    <mergeCell ref="C5:C6"/>
    <mergeCell ref="F5:H5"/>
    <mergeCell ref="A40:A42"/>
    <mergeCell ref="A43:A45"/>
    <mergeCell ref="B25:H25"/>
    <mergeCell ref="A46:A48"/>
    <mergeCell ref="B49:H49"/>
    <mergeCell ref="A50:A52"/>
    <mergeCell ref="A36:H36"/>
    <mergeCell ref="A37:A38"/>
    <mergeCell ref="B37:B38"/>
    <mergeCell ref="C37:C38"/>
    <mergeCell ref="F37:H37"/>
    <mergeCell ref="B39:H39"/>
    <mergeCell ref="A59:A61"/>
    <mergeCell ref="A65:A67"/>
    <mergeCell ref="A62:A64"/>
    <mergeCell ref="A53:A55"/>
    <mergeCell ref="A56:A58"/>
    <mergeCell ref="A3:H3"/>
    <mergeCell ref="A2:H2"/>
    <mergeCell ref="A1:H1"/>
    <mergeCell ref="A8:A9"/>
    <mergeCell ref="A10:A11"/>
    <mergeCell ref="A12:A13"/>
    <mergeCell ref="A22:H22"/>
    <mergeCell ref="A23:A24"/>
    <mergeCell ref="B23:B24"/>
    <mergeCell ref="C23:C24"/>
    <mergeCell ref="B7:H7"/>
    <mergeCell ref="F23:H23"/>
    <mergeCell ref="A75:A77"/>
    <mergeCell ref="A78:A80"/>
    <mergeCell ref="A81:A82"/>
    <mergeCell ref="A83:A84"/>
    <mergeCell ref="A85:A86"/>
    <mergeCell ref="A68:A70"/>
    <mergeCell ref="A71:H71"/>
    <mergeCell ref="A72:A73"/>
    <mergeCell ref="B72:B73"/>
    <mergeCell ref="C72:C73"/>
    <mergeCell ref="F72:H72"/>
    <mergeCell ref="B74:H74"/>
    <mergeCell ref="A97:A98"/>
    <mergeCell ref="B97:B98"/>
    <mergeCell ref="C97:C98"/>
    <mergeCell ref="A87:A89"/>
    <mergeCell ref="A90:A91"/>
    <mergeCell ref="A92:A93"/>
    <mergeCell ref="A94:A95"/>
    <mergeCell ref="A96:H96"/>
    <mergeCell ref="F97:H97"/>
    <mergeCell ref="A113:A115"/>
    <mergeCell ref="A131:A132"/>
    <mergeCell ref="A139:H139"/>
    <mergeCell ref="A140:A141"/>
    <mergeCell ref="B140:B141"/>
    <mergeCell ref="C140:C141"/>
    <mergeCell ref="A100:A102"/>
    <mergeCell ref="A103:A105"/>
    <mergeCell ref="A106:A108"/>
    <mergeCell ref="A109:H109"/>
    <mergeCell ref="A110:A111"/>
    <mergeCell ref="B110:B111"/>
    <mergeCell ref="C110:C111"/>
    <mergeCell ref="F110:H110"/>
    <mergeCell ref="F140:H140"/>
    <mergeCell ref="A149:H149"/>
    <mergeCell ref="A150:A151"/>
    <mergeCell ref="B150:B151"/>
    <mergeCell ref="C150:C151"/>
    <mergeCell ref="A143:A145"/>
    <mergeCell ref="A194:H194"/>
    <mergeCell ref="A195:A196"/>
    <mergeCell ref="B195:B196"/>
    <mergeCell ref="C195:C196"/>
    <mergeCell ref="A157:H157"/>
    <mergeCell ref="A158:A159"/>
    <mergeCell ref="B158:B159"/>
    <mergeCell ref="C158:C159"/>
    <mergeCell ref="F150:H150"/>
    <mergeCell ref="F158:H158"/>
    <mergeCell ref="F195:H195"/>
    <mergeCell ref="B197:H197"/>
    <mergeCell ref="A205:A206"/>
    <mergeCell ref="B205:B206"/>
    <mergeCell ref="A234:H234"/>
    <mergeCell ref="A235:H235"/>
    <mergeCell ref="A199:A200"/>
    <mergeCell ref="B199:B200"/>
    <mergeCell ref="A201:A202"/>
    <mergeCell ref="B201:B202"/>
    <mergeCell ref="A203:A204"/>
    <mergeCell ref="B203:B204"/>
  </mergeCells>
  <hyperlinks>
    <hyperlink ref="B42" location="_ftn1" display="_ftn1"/>
    <hyperlink ref="A234" location="_ftnref1" display="_ftnref1"/>
    <hyperlink ref="A235" location="_ftnref2" display="_ftnref2"/>
    <hyperlink ref="B44" location="_ftn2" display="_ftn2"/>
  </hyperlinks>
  <pageMargins left="0.39370078740157483" right="0.19685039370078741" top="0.39370078740157483" bottom="0.19685039370078741" header="0" footer="0"/>
  <pageSetup paperSize="9" scale="50" fitToHeight="0" orientation="portrait" r:id="rId1"/>
  <rowBreaks count="9" manualBreakCount="9">
    <brk id="21" max="16383" man="1"/>
    <brk id="35" max="16383" man="1"/>
    <brk id="70" max="16383" man="1"/>
    <brk id="95" max="16383" man="1"/>
    <brk id="108" max="16383" man="1"/>
    <brk id="138" max="16383" man="1"/>
    <brk id="148" max="16383" man="1"/>
    <brk id="156" max="16383" man="1"/>
    <brk id="1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Форма целиком</vt:lpstr>
      <vt:lpstr>'Форма целиком'!_ftn1</vt:lpstr>
      <vt:lpstr>'Форма целиком'!_ftn2</vt:lpstr>
      <vt:lpstr>'Форма целиком'!_ftnref1</vt:lpstr>
      <vt:lpstr>'Форма целиком'!_ftnref2</vt:lpstr>
      <vt:lpstr>'Форма целиком'!_ftnref3</vt:lpstr>
      <vt:lpstr>'Форма целиком'!Область_печати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Вячеславовна Дмитриева</dc:creator>
  <cp:lastModifiedBy>sag-kf</cp:lastModifiedBy>
  <cp:lastPrinted>2019-09-24T13:45:25Z</cp:lastPrinted>
  <dcterms:created xsi:type="dcterms:W3CDTF">2017-07-11T11:25:59Z</dcterms:created>
  <dcterms:modified xsi:type="dcterms:W3CDTF">2019-10-08T08:04:10Z</dcterms:modified>
</cp:coreProperties>
</file>