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" yWindow="45" windowWidth="11025" windowHeight="9240"/>
  </bookViews>
  <sheets>
    <sheet name="2020" sheetId="8" r:id="rId1"/>
  </sheets>
  <definedNames>
    <definedName name="_xlnm.Print_Titles" localSheetId="0">'2020'!#REF!</definedName>
    <definedName name="_xlnm.Print_Area" localSheetId="0">'2020'!$A$1:$D$59</definedName>
  </definedNames>
  <calcPr calcId="124519"/>
</workbook>
</file>

<file path=xl/calcChain.xml><?xml version="1.0" encoding="utf-8"?>
<calcChain xmlns="http://schemas.openxmlformats.org/spreadsheetml/2006/main">
  <c r="D36" i="8"/>
  <c r="D35" s="1"/>
  <c r="D56"/>
  <c r="D53"/>
  <c r="D50"/>
  <c r="D45"/>
  <c r="D42"/>
  <c r="D33"/>
  <c r="D28"/>
  <c r="D23"/>
  <c r="D20"/>
  <c r="D12"/>
  <c r="D37"/>
  <c r="D58"/>
  <c r="D26"/>
  <c r="D19"/>
  <c r="D31"/>
  <c r="D43"/>
  <c r="D40"/>
  <c r="D29"/>
  <c r="D51"/>
  <c r="D24"/>
  <c r="D52"/>
  <c r="D27"/>
  <c r="D30"/>
  <c r="D59" l="1"/>
</calcChain>
</file>

<file path=xl/sharedStrings.xml><?xml version="1.0" encoding="utf-8"?>
<sst xmlns="http://schemas.openxmlformats.org/spreadsheetml/2006/main" count="155" uniqueCount="76">
  <si>
    <t>Сумма</t>
  </si>
  <si>
    <t>Наименование</t>
  </si>
  <si>
    <t xml:space="preserve"> (тыс. руб.)</t>
  </si>
  <si>
    <t>Приложение 11</t>
  </si>
  <si>
    <t>к решению совета депутатов Гатчинского муниципального района</t>
  </si>
  <si>
    <t>Раздел</t>
  </si>
  <si>
    <t>Подраздел</t>
  </si>
  <si>
    <t>Распределение бюджетных ассигнований по разделам и подразделам классификации расходов бюджета Гатчинского муниципального района на 2020 год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</si>
  <si>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</si>
  <si>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</si>
  <si>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</si>
  <si>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</si>
  <si>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</si>
  <si>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</si>
  <si>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</si>
  <si>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</si>
  <si>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</si>
  <si>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</si>
  <si>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</si>
  <si>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</si>
  <si>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</si>
  <si>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</si>
  <si>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</si>
  <si>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</si>
  <si>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</si>
  <si>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</si>
  <si>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</si>
  <si>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</si>
  <si>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</si>
  <si>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</si>
  <si>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</si>
  <si>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</si>
  <si>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</si>
  <si>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</si>
  <si>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</si>
  <si>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</si>
  <si>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</si>
  <si>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</si>
  <si>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</si>
  <si>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</si>
  <si>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</si>
  <si>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</si>
  <si>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</si>
  <si>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</si>
  <si>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</si>
  <si>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</si>
  <si>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</si>
  <si>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</si>
  <si>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</si>
  <si>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</si>
  <si>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</si>
  <si>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</si>
  <si>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</si>
  <si>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</si>
  <si>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</si>
  <si>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</si>
  <si>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</si>
  <si>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</si>
  <si>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</si>
  <si>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</si>
  <si>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</si>
  <si>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</si>
  <si>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</si>
  <si>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</si>
  <si>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</si>
  <si>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</si>
  <si>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</si>
  <si>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</si>
  <si>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</si>
  <si>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</si>
  <si>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</t>
  </si>
  <si>
    <t xml:space="preserve">от  №  </t>
  </si>
  <si>
    <t>(в редакции решения совета депутатов</t>
  </si>
  <si>
    <t>Гатчинского муниципального района</t>
  </si>
  <si>
    <t>от №</t>
  </si>
  <si>
    <t>Приложение 9)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</si>
</sst>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1" applyFont="1" applyAlignment="1">
      <alignment horizontal="center" vertical="center"/>
    </xf>
    <xf numFmtId="165" fontId="5" fillId="2" borderId="0" xfId="0" applyNumberFormat="1" applyFont="1" applyFill="1" applyAlignment="1">
      <alignment wrapText="1"/>
    </xf>
    <xf numFmtId="0" fontId="6" fillId="0" borderId="0" xfId="0" applyFont="1"/>
    <xf numFmtId="0" fontId="7" fillId="0" borderId="0" xfId="1" applyFont="1" applyAlignment="1">
      <alignment horizontal="center" vertical="center"/>
    </xf>
    <xf numFmtId="0" fontId="8" fillId="0" borderId="0" xfId="0" applyFont="1"/>
    <xf numFmtId="49" fontId="9" fillId="0" borderId="4" xfId="0" applyNumberFormat="1" applyFont="1" applyFill="1" applyBorder="1" applyAlignment="1">
      <alignment horizontal="justify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right"/>
    </xf>
    <xf numFmtId="49" fontId="10" fillId="0" borderId="4" xfId="0" applyNumberFormat="1" applyFont="1" applyFill="1" applyBorder="1" applyAlignment="1">
      <alignment horizontal="justify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right"/>
    </xf>
    <xf numFmtId="164" fontId="9" fillId="0" borderId="4" xfId="0" applyNumberFormat="1" applyFont="1" applyFill="1" applyBorder="1" applyAlignment="1">
      <alignment horizontal="justify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164" fontId="2" fillId="0" borderId="0" xfId="1" applyNumberFormat="1" applyFont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showGridLines="0" tabSelected="1" workbookViewId="0">
      <selection activeCell="A7" sqref="A7:D7"/>
    </sheetView>
  </sheetViews>
  <sheetFormatPr defaultColWidth="8.85546875" defaultRowHeight="15"/>
  <cols>
    <col min="1" max="1" width="48.42578125" customWidth="1"/>
    <col min="2" max="2" width="9.140625" customWidth="1"/>
    <col min="3" max="3" width="13" customWidth="1"/>
    <col min="4" max="4" width="13.7109375" customWidth="1"/>
  </cols>
  <sheetData>
    <row r="1" spans="1:5" s="3" customFormat="1" ht="13.5" customHeight="1">
      <c r="A1" s="13"/>
      <c r="B1" s="14" t="s">
        <v>3</v>
      </c>
      <c r="C1" s="14"/>
      <c r="D1" s="14"/>
      <c r="E1" s="2"/>
    </row>
    <row r="2" spans="1:5" s="3" customFormat="1" ht="32.25" customHeight="1">
      <c r="A2" s="13"/>
      <c r="B2" s="14" t="s">
        <v>4</v>
      </c>
      <c r="C2" s="14"/>
      <c r="D2" s="14"/>
      <c r="E2" s="2"/>
    </row>
    <row r="3" spans="1:5" s="3" customFormat="1" ht="15.75" customHeight="1">
      <c r="A3" s="13"/>
      <c r="B3" s="14" t="s">
        <v>71</v>
      </c>
      <c r="C3" s="14"/>
      <c r="D3" s="14"/>
      <c r="E3" s="2"/>
    </row>
    <row r="4" spans="1:5" s="3" customFormat="1" ht="15.75" customHeight="1">
      <c r="A4" s="20" t="s">
        <v>72</v>
      </c>
      <c r="B4" s="20"/>
      <c r="C4" s="20"/>
      <c r="D4" s="20"/>
      <c r="E4" s="2"/>
    </row>
    <row r="5" spans="1:5" s="3" customFormat="1" ht="15.75" customHeight="1">
      <c r="A5" s="20" t="s">
        <v>73</v>
      </c>
      <c r="B5" s="20"/>
      <c r="C5" s="20"/>
      <c r="D5" s="20"/>
      <c r="E5" s="2"/>
    </row>
    <row r="6" spans="1:5" s="3" customFormat="1" ht="15.75" customHeight="1">
      <c r="A6" s="20" t="s">
        <v>74</v>
      </c>
      <c r="B6" s="20"/>
      <c r="C6" s="20"/>
      <c r="D6" s="20"/>
      <c r="E6" s="2"/>
    </row>
    <row r="7" spans="1:5" s="3" customFormat="1" ht="15.75" customHeight="1">
      <c r="A7" s="20" t="s">
        <v>75</v>
      </c>
      <c r="B7" s="20"/>
      <c r="C7" s="20"/>
      <c r="D7" s="20"/>
      <c r="E7" s="2"/>
    </row>
    <row r="8" spans="1:5" ht="56.25" customHeight="1">
      <c r="A8" s="15" t="s">
        <v>7</v>
      </c>
      <c r="B8" s="15"/>
      <c r="C8" s="15"/>
      <c r="D8" s="15"/>
    </row>
    <row r="9" spans="1:5" ht="18.75">
      <c r="A9" s="1"/>
      <c r="B9" s="1"/>
      <c r="C9" s="1"/>
      <c r="D9" s="4" t="s">
        <v>2</v>
      </c>
    </row>
    <row r="10" spans="1:5" ht="15.75" customHeight="1">
      <c r="A10" s="18" t="s">
        <v>1</v>
      </c>
      <c r="B10" s="16" t="s">
        <v>5</v>
      </c>
      <c r="C10" s="16" t="s">
        <v>6</v>
      </c>
      <c r="D10" s="18" t="s">
        <v>0</v>
      </c>
    </row>
    <row r="11" spans="1:5" ht="15.75" customHeight="1">
      <c r="A11" s="19"/>
      <c r="B11" s="17"/>
      <c r="C11" s="17"/>
      <c r="D11" s="19"/>
    </row>
    <row r="12" spans="1:5" s="5" customFormat="1" ht="15.75">
      <c r="A12" s="6" t="s">
        <v>8</v>
      </c>
      <c r="B12" s="7" t="s">
        <v>9</v>
      </c>
      <c r="C12" s="7" t="s">
        <v>10</v>
      </c>
      <c r="D12" s="8">
        <f>SUM(D13:D19)</f>
        <v>395049.68469999998</v>
      </c>
    </row>
    <row r="13" spans="1:5" ht="47.25">
      <c r="A13" s="9" t="s">
        <v>11</v>
      </c>
      <c r="B13" s="10" t="s">
        <v>9</v>
      </c>
      <c r="C13" s="10" t="s">
        <v>12</v>
      </c>
      <c r="D13" s="11">
        <v>2081.1999999999998</v>
      </c>
    </row>
    <row r="14" spans="1:5" ht="63">
      <c r="A14" s="9" t="s">
        <v>13</v>
      </c>
      <c r="B14" s="10" t="s">
        <v>9</v>
      </c>
      <c r="C14" s="10" t="s">
        <v>14</v>
      </c>
      <c r="D14" s="11">
        <v>4212.6000000000004</v>
      </c>
    </row>
    <row r="15" spans="1:5" ht="78.75">
      <c r="A15" s="9" t="s">
        <v>15</v>
      </c>
      <c r="B15" s="10" t="s">
        <v>9</v>
      </c>
      <c r="C15" s="10" t="s">
        <v>16</v>
      </c>
      <c r="D15" s="11">
        <v>202007.92019999999</v>
      </c>
    </row>
    <row r="16" spans="1:5" ht="15.75">
      <c r="A16" s="9" t="s">
        <v>17</v>
      </c>
      <c r="B16" s="10" t="s">
        <v>9</v>
      </c>
      <c r="C16" s="10" t="s">
        <v>18</v>
      </c>
      <c r="D16" s="11">
        <v>38.1</v>
      </c>
    </row>
    <row r="17" spans="1:4" ht="47.25">
      <c r="A17" s="9" t="s">
        <v>19</v>
      </c>
      <c r="B17" s="10" t="s">
        <v>9</v>
      </c>
      <c r="C17" s="10" t="s">
        <v>20</v>
      </c>
      <c r="D17" s="11">
        <v>32688.964499999998</v>
      </c>
    </row>
    <row r="18" spans="1:4" ht="15.75">
      <c r="A18" s="9" t="s">
        <v>21</v>
      </c>
      <c r="B18" s="10" t="s">
        <v>9</v>
      </c>
      <c r="C18" s="10" t="s">
        <v>22</v>
      </c>
      <c r="D18" s="11">
        <v>10000</v>
      </c>
    </row>
    <row r="19" spans="1:4" ht="15.75">
      <c r="A19" s="9" t="s">
        <v>23</v>
      </c>
      <c r="B19" s="10" t="s">
        <v>9</v>
      </c>
      <c r="C19" s="10" t="s">
        <v>24</v>
      </c>
      <c r="D19" s="11">
        <f>127013.7+1614.7+400+1222.5+700+200+2870+10000</f>
        <v>144020.9</v>
      </c>
    </row>
    <row r="20" spans="1:4" s="5" customFormat="1" ht="47.25">
      <c r="A20" s="6" t="s">
        <v>25</v>
      </c>
      <c r="B20" s="7" t="s">
        <v>14</v>
      </c>
      <c r="C20" s="7" t="s">
        <v>10</v>
      </c>
      <c r="D20" s="8">
        <f>SUM(D21:D22)</f>
        <v>25084</v>
      </c>
    </row>
    <row r="21" spans="1:4" ht="47.25">
      <c r="A21" s="9" t="s">
        <v>26</v>
      </c>
      <c r="B21" s="10" t="s">
        <v>14</v>
      </c>
      <c r="C21" s="10" t="s">
        <v>27</v>
      </c>
      <c r="D21" s="11">
        <v>820</v>
      </c>
    </row>
    <row r="22" spans="1:4" ht="47.25">
      <c r="A22" s="9" t="s">
        <v>28</v>
      </c>
      <c r="B22" s="10" t="s">
        <v>14</v>
      </c>
      <c r="C22" s="10" t="s">
        <v>29</v>
      </c>
      <c r="D22" s="11">
        <v>24264</v>
      </c>
    </row>
    <row r="23" spans="1:4" s="5" customFormat="1" ht="15.75">
      <c r="A23" s="6" t="s">
        <v>30</v>
      </c>
      <c r="B23" s="7" t="s">
        <v>16</v>
      </c>
      <c r="C23" s="7" t="s">
        <v>10</v>
      </c>
      <c r="D23" s="8">
        <f>SUM(D24:D27)</f>
        <v>187713.65999999997</v>
      </c>
    </row>
    <row r="24" spans="1:4" ht="15.75">
      <c r="A24" s="9" t="s">
        <v>31</v>
      </c>
      <c r="B24" s="10" t="s">
        <v>16</v>
      </c>
      <c r="C24" s="10" t="s">
        <v>18</v>
      </c>
      <c r="D24" s="11">
        <f>19000+500</f>
        <v>19500</v>
      </c>
    </row>
    <row r="25" spans="1:4" ht="15.75">
      <c r="A25" s="9" t="s">
        <v>32</v>
      </c>
      <c r="B25" s="10" t="s">
        <v>16</v>
      </c>
      <c r="C25" s="10" t="s">
        <v>33</v>
      </c>
      <c r="D25" s="11">
        <v>19300.3</v>
      </c>
    </row>
    <row r="26" spans="1:4" ht="15.75">
      <c r="A26" s="9" t="s">
        <v>34</v>
      </c>
      <c r="B26" s="10" t="s">
        <v>16</v>
      </c>
      <c r="C26" s="10" t="s">
        <v>27</v>
      </c>
      <c r="D26" s="11">
        <f>61569.2+2000+4300+3609.2+1203.5+1362.4+2900</f>
        <v>76944.299999999988</v>
      </c>
    </row>
    <row r="27" spans="1:4" ht="31.5">
      <c r="A27" s="9" t="s">
        <v>35</v>
      </c>
      <c r="B27" s="10" t="s">
        <v>16</v>
      </c>
      <c r="C27" s="10" t="s">
        <v>36</v>
      </c>
      <c r="D27" s="11">
        <f>74619.06-2650</f>
        <v>71969.06</v>
      </c>
    </row>
    <row r="28" spans="1:4" s="5" customFormat="1" ht="31.5">
      <c r="A28" s="6" t="s">
        <v>37</v>
      </c>
      <c r="B28" s="7" t="s">
        <v>18</v>
      </c>
      <c r="C28" s="7" t="s">
        <v>10</v>
      </c>
      <c r="D28" s="8">
        <f>SUM(D29:D32)</f>
        <v>272967.75069999998</v>
      </c>
    </row>
    <row r="29" spans="1:4" ht="15.75">
      <c r="A29" s="9" t="s">
        <v>38</v>
      </c>
      <c r="B29" s="10" t="s">
        <v>18</v>
      </c>
      <c r="C29" s="10" t="s">
        <v>9</v>
      </c>
      <c r="D29" s="11">
        <f>15900+16585.2</f>
        <v>32485.200000000001</v>
      </c>
    </row>
    <row r="30" spans="1:4" ht="15.75">
      <c r="A30" s="9" t="s">
        <v>39</v>
      </c>
      <c r="B30" s="10" t="s">
        <v>18</v>
      </c>
      <c r="C30" s="10" t="s">
        <v>12</v>
      </c>
      <c r="D30" s="11">
        <f>163180.985+23100</f>
        <v>186280.98499999999</v>
      </c>
    </row>
    <row r="31" spans="1:4" ht="15.75">
      <c r="A31" s="9" t="s">
        <v>40</v>
      </c>
      <c r="B31" s="10" t="s">
        <v>18</v>
      </c>
      <c r="C31" s="10" t="s">
        <v>14</v>
      </c>
      <c r="D31" s="11">
        <f>10000+554+1600+6500</f>
        <v>18654</v>
      </c>
    </row>
    <row r="32" spans="1:4" ht="31.5">
      <c r="A32" s="9" t="s">
        <v>41</v>
      </c>
      <c r="B32" s="10" t="s">
        <v>18</v>
      </c>
      <c r="C32" s="10" t="s">
        <v>18</v>
      </c>
      <c r="D32" s="11">
        <v>35547.565700000006</v>
      </c>
    </row>
    <row r="33" spans="1:4" s="5" customFormat="1" ht="15.75">
      <c r="A33" s="6" t="s">
        <v>42</v>
      </c>
      <c r="B33" s="7" t="s">
        <v>20</v>
      </c>
      <c r="C33" s="7" t="s">
        <v>10</v>
      </c>
      <c r="D33" s="8">
        <f>SUM(D34)</f>
        <v>210</v>
      </c>
    </row>
    <row r="34" spans="1:4" ht="31.5">
      <c r="A34" s="9" t="s">
        <v>43</v>
      </c>
      <c r="B34" s="10" t="s">
        <v>20</v>
      </c>
      <c r="C34" s="10" t="s">
        <v>18</v>
      </c>
      <c r="D34" s="11">
        <v>210</v>
      </c>
    </row>
    <row r="35" spans="1:4" s="5" customFormat="1" ht="15.75">
      <c r="A35" s="6" t="s">
        <v>44</v>
      </c>
      <c r="B35" s="7" t="s">
        <v>45</v>
      </c>
      <c r="C35" s="7" t="s">
        <v>10</v>
      </c>
      <c r="D35" s="8">
        <f>SUM(D36:D41)</f>
        <v>4903259.67</v>
      </c>
    </row>
    <row r="36" spans="1:4" ht="15.75">
      <c r="A36" s="9" t="s">
        <v>46</v>
      </c>
      <c r="B36" s="10" t="s">
        <v>45</v>
      </c>
      <c r="C36" s="10" t="s">
        <v>9</v>
      </c>
      <c r="D36" s="11">
        <f>2122063.85+11314.9+4186.7+126439.1</f>
        <v>2264004.5500000003</v>
      </c>
    </row>
    <row r="37" spans="1:4" ht="15.75">
      <c r="A37" s="9" t="s">
        <v>47</v>
      </c>
      <c r="B37" s="10" t="s">
        <v>45</v>
      </c>
      <c r="C37" s="10" t="s">
        <v>12</v>
      </c>
      <c r="D37" s="11">
        <f>1800045.1+34456.8</f>
        <v>1834501.9000000001</v>
      </c>
    </row>
    <row r="38" spans="1:4" ht="15.75">
      <c r="A38" s="9" t="s">
        <v>48</v>
      </c>
      <c r="B38" s="10" t="s">
        <v>45</v>
      </c>
      <c r="C38" s="10" t="s">
        <v>14</v>
      </c>
      <c r="D38" s="11">
        <v>595129.1</v>
      </c>
    </row>
    <row r="39" spans="1:4" ht="31.5">
      <c r="A39" s="9" t="s">
        <v>49</v>
      </c>
      <c r="B39" s="10" t="s">
        <v>45</v>
      </c>
      <c r="C39" s="10" t="s">
        <v>18</v>
      </c>
      <c r="D39" s="11">
        <v>850</v>
      </c>
    </row>
    <row r="40" spans="1:4" ht="15.75">
      <c r="A40" s="9" t="s">
        <v>50</v>
      </c>
      <c r="B40" s="10" t="s">
        <v>45</v>
      </c>
      <c r="C40" s="10" t="s">
        <v>45</v>
      </c>
      <c r="D40" s="11">
        <f>72871.32+599.9</f>
        <v>73471.22</v>
      </c>
    </row>
    <row r="41" spans="1:4" ht="15.75">
      <c r="A41" s="9" t="s">
        <v>51</v>
      </c>
      <c r="B41" s="10" t="s">
        <v>45</v>
      </c>
      <c r="C41" s="10" t="s">
        <v>27</v>
      </c>
      <c r="D41" s="11">
        <v>135302.9</v>
      </c>
    </row>
    <row r="42" spans="1:4" s="5" customFormat="1" ht="15.75">
      <c r="A42" s="6" t="s">
        <v>52</v>
      </c>
      <c r="B42" s="7" t="s">
        <v>33</v>
      </c>
      <c r="C42" s="7" t="s">
        <v>10</v>
      </c>
      <c r="D42" s="8">
        <f>SUM(D43:D44)</f>
        <v>135771</v>
      </c>
    </row>
    <row r="43" spans="1:4" ht="15.75">
      <c r="A43" s="9" t="s">
        <v>53</v>
      </c>
      <c r="B43" s="10" t="s">
        <v>33</v>
      </c>
      <c r="C43" s="10" t="s">
        <v>9</v>
      </c>
      <c r="D43" s="11">
        <f>105673.3+319.6+2008</f>
        <v>108000.90000000001</v>
      </c>
    </row>
    <row r="44" spans="1:4" ht="31.5">
      <c r="A44" s="9" t="s">
        <v>54</v>
      </c>
      <c r="B44" s="10" t="s">
        <v>33</v>
      </c>
      <c r="C44" s="10" t="s">
        <v>16</v>
      </c>
      <c r="D44" s="11">
        <v>27770.1</v>
      </c>
    </row>
    <row r="45" spans="1:4" s="5" customFormat="1" ht="15.75">
      <c r="A45" s="6" t="s">
        <v>55</v>
      </c>
      <c r="B45" s="7" t="s">
        <v>56</v>
      </c>
      <c r="C45" s="7" t="s">
        <v>10</v>
      </c>
      <c r="D45" s="8">
        <f>SUM(D46:D49)</f>
        <v>351224.5355</v>
      </c>
    </row>
    <row r="46" spans="1:4" ht="15.75">
      <c r="A46" s="9" t="s">
        <v>57</v>
      </c>
      <c r="B46" s="10" t="s">
        <v>56</v>
      </c>
      <c r="C46" s="10" t="s">
        <v>9</v>
      </c>
      <c r="D46" s="11">
        <v>36017</v>
      </c>
    </row>
    <row r="47" spans="1:4" ht="15.75">
      <c r="A47" s="9" t="s">
        <v>58</v>
      </c>
      <c r="B47" s="10" t="s">
        <v>56</v>
      </c>
      <c r="C47" s="10" t="s">
        <v>14</v>
      </c>
      <c r="D47" s="11">
        <v>105602.4</v>
      </c>
    </row>
    <row r="48" spans="1:4" ht="15.75">
      <c r="A48" s="9" t="s">
        <v>59</v>
      </c>
      <c r="B48" s="10" t="s">
        <v>56</v>
      </c>
      <c r="C48" s="10" t="s">
        <v>16</v>
      </c>
      <c r="D48" s="11">
        <v>205683.5355</v>
      </c>
    </row>
    <row r="49" spans="1:4" s="5" customFormat="1" ht="31.5">
      <c r="A49" s="9" t="s">
        <v>60</v>
      </c>
      <c r="B49" s="10" t="s">
        <v>56</v>
      </c>
      <c r="C49" s="10" t="s">
        <v>20</v>
      </c>
      <c r="D49" s="11">
        <v>3921.6</v>
      </c>
    </row>
    <row r="50" spans="1:4" ht="15.75">
      <c r="A50" s="6" t="s">
        <v>61</v>
      </c>
      <c r="B50" s="7" t="s">
        <v>22</v>
      </c>
      <c r="C50" s="7" t="s">
        <v>10</v>
      </c>
      <c r="D50" s="8">
        <f>SUM(D51:D52)</f>
        <v>77559.411999999997</v>
      </c>
    </row>
    <row r="51" spans="1:4" s="5" customFormat="1" ht="15.75">
      <c r="A51" s="9" t="s">
        <v>62</v>
      </c>
      <c r="B51" s="10" t="s">
        <v>22</v>
      </c>
      <c r="C51" s="10" t="s">
        <v>9</v>
      </c>
      <c r="D51" s="11">
        <f>39713.51+9000</f>
        <v>48713.51</v>
      </c>
    </row>
    <row r="52" spans="1:4" ht="15.75">
      <c r="A52" s="9" t="s">
        <v>63</v>
      </c>
      <c r="B52" s="10" t="s">
        <v>22</v>
      </c>
      <c r="C52" s="10" t="s">
        <v>12</v>
      </c>
      <c r="D52" s="11">
        <f>28845.402+0.5</f>
        <v>28845.901999999998</v>
      </c>
    </row>
    <row r="53" spans="1:4" ht="15.75">
      <c r="A53" s="6" t="s">
        <v>64</v>
      </c>
      <c r="B53" s="7" t="s">
        <v>36</v>
      </c>
      <c r="C53" s="7" t="s">
        <v>10</v>
      </c>
      <c r="D53" s="8">
        <f>SUM(D54:D55)</f>
        <v>3000</v>
      </c>
    </row>
    <row r="54" spans="1:4" s="5" customFormat="1" ht="15.75">
      <c r="A54" s="9" t="s">
        <v>65</v>
      </c>
      <c r="B54" s="10" t="s">
        <v>36</v>
      </c>
      <c r="C54" s="10" t="s">
        <v>9</v>
      </c>
      <c r="D54" s="11">
        <v>650</v>
      </c>
    </row>
    <row r="55" spans="1:4" ht="15.75">
      <c r="A55" s="9" t="s">
        <v>66</v>
      </c>
      <c r="B55" s="10" t="s">
        <v>36</v>
      </c>
      <c r="C55" s="10" t="s">
        <v>12</v>
      </c>
      <c r="D55" s="11">
        <v>2350</v>
      </c>
    </row>
    <row r="56" spans="1:4" ht="63">
      <c r="A56" s="6" t="s">
        <v>67</v>
      </c>
      <c r="B56" s="7" t="s">
        <v>29</v>
      </c>
      <c r="C56" s="7" t="s">
        <v>10</v>
      </c>
      <c r="D56" s="8">
        <f>SUM(D57:D58)</f>
        <v>560244.80000000005</v>
      </c>
    </row>
    <row r="57" spans="1:4" s="5" customFormat="1" ht="47.25">
      <c r="A57" s="9" t="s">
        <v>68</v>
      </c>
      <c r="B57" s="10" t="s">
        <v>29</v>
      </c>
      <c r="C57" s="10" t="s">
        <v>9</v>
      </c>
      <c r="D57" s="11">
        <v>473802.2</v>
      </c>
    </row>
    <row r="58" spans="1:4" ht="31.5">
      <c r="A58" s="9" t="s">
        <v>69</v>
      </c>
      <c r="B58" s="10" t="s">
        <v>29</v>
      </c>
      <c r="C58" s="10" t="s">
        <v>14</v>
      </c>
      <c r="D58" s="11">
        <f>72940+1344.8+12157.8</f>
        <v>86442.6</v>
      </c>
    </row>
    <row r="59" spans="1:4" ht="15.75">
      <c r="A59" s="12" t="s">
        <v>70</v>
      </c>
      <c r="B59" s="7"/>
      <c r="C59" s="7"/>
      <c r="D59" s="8">
        <f>SUM(D12:D58)/2</f>
        <v>6912084.5129000004</v>
      </c>
    </row>
  </sheetData>
  <mergeCells count="12">
    <mergeCell ref="B1:D1"/>
    <mergeCell ref="B2:D2"/>
    <mergeCell ref="B3:D3"/>
    <mergeCell ref="A8:D8"/>
    <mergeCell ref="B10:B11"/>
    <mergeCell ref="C10:C11"/>
    <mergeCell ref="A10:A11"/>
    <mergeCell ref="D10:D11"/>
    <mergeCell ref="A4:D4"/>
    <mergeCell ref="A5:D5"/>
    <mergeCell ref="A6:D6"/>
    <mergeCell ref="A7:D7"/>
  </mergeCells>
  <pageMargins left="1.1811023622047243" right="0.39370078740157477" top="0.78740157480314954" bottom="0.78740157480314954" header="0" footer="0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sag-kf</cp:lastModifiedBy>
  <cp:lastPrinted>2019-10-21T11:10:52Z</cp:lastPrinted>
  <dcterms:created xsi:type="dcterms:W3CDTF">2013-05-31T10:21:32Z</dcterms:created>
  <dcterms:modified xsi:type="dcterms:W3CDTF">2020-02-17T13:56:49Z</dcterms:modified>
</cp:coreProperties>
</file>