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Сяськелевское СП на 6.12.24\"/>
    </mc:Choice>
  </mc:AlternateContent>
  <bookViews>
    <workbookView xWindow="-120" yWindow="-120" windowWidth="29040" windowHeight="15840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F56" i="1" l="1"/>
  <c r="F55" i="1"/>
  <c r="F54" i="1"/>
  <c r="H141" i="1"/>
  <c r="G141" i="1"/>
  <c r="F141" i="1"/>
  <c r="H97" i="1"/>
  <c r="G97" i="1"/>
  <c r="F97" i="1"/>
  <c r="H68" i="1"/>
  <c r="G68" i="1"/>
  <c r="F68" i="1"/>
  <c r="F134" i="1"/>
  <c r="F133" i="1" s="1"/>
  <c r="H53" i="1" l="1"/>
  <c r="G53" i="1"/>
  <c r="F53" i="1"/>
  <c r="H62" i="1"/>
  <c r="G62" i="1"/>
  <c r="F62" i="1"/>
  <c r="H56" i="1" l="1"/>
  <c r="G56" i="1"/>
  <c r="H60" i="1"/>
  <c r="G60" i="1"/>
  <c r="F60" i="1"/>
  <c r="H31" i="1"/>
  <c r="G31" i="1"/>
  <c r="F31" i="1"/>
  <c r="H102" i="1"/>
  <c r="H101" i="1" s="1"/>
  <c r="H121" i="1"/>
  <c r="H120" i="1"/>
  <c r="H116" i="1"/>
  <c r="H117" i="1"/>
  <c r="G117" i="1"/>
  <c r="G115" i="1" s="1"/>
  <c r="H169" i="1"/>
  <c r="G169" i="1"/>
  <c r="F169" i="1"/>
  <c r="H149" i="1"/>
  <c r="G149" i="1"/>
  <c r="F149" i="1"/>
  <c r="H134" i="1"/>
  <c r="H133" i="1" s="1"/>
  <c r="G134" i="1"/>
  <c r="G133" i="1" s="1"/>
  <c r="H51" i="1"/>
  <c r="G51" i="1"/>
  <c r="F51" i="1"/>
  <c r="H167" i="1"/>
  <c r="G167" i="1"/>
  <c r="H164" i="1"/>
  <c r="H163" i="1" s="1"/>
  <c r="G164" i="1"/>
  <c r="G163" i="1" s="1"/>
  <c r="H161" i="1"/>
  <c r="H160" i="1" s="1"/>
  <c r="G161" i="1"/>
  <c r="G160" i="1" s="1"/>
  <c r="H157" i="1"/>
  <c r="G157" i="1"/>
  <c r="H155" i="1"/>
  <c r="G155" i="1"/>
  <c r="H153" i="1"/>
  <c r="G153" i="1"/>
  <c r="H151" i="1"/>
  <c r="G151" i="1"/>
  <c r="H147" i="1"/>
  <c r="G147" i="1"/>
  <c r="H145" i="1"/>
  <c r="G145" i="1"/>
  <c r="H143" i="1"/>
  <c r="G143" i="1"/>
  <c r="H139" i="1"/>
  <c r="G139" i="1"/>
  <c r="H135" i="1"/>
  <c r="G135" i="1"/>
  <c r="H131" i="1"/>
  <c r="G131" i="1"/>
  <c r="H128" i="1"/>
  <c r="G128" i="1"/>
  <c r="H126" i="1"/>
  <c r="G126" i="1"/>
  <c r="H124" i="1"/>
  <c r="G124" i="1"/>
  <c r="H122" i="1"/>
  <c r="G122" i="1"/>
  <c r="G119" i="1"/>
  <c r="H112" i="1"/>
  <c r="G112" i="1"/>
  <c r="H110" i="1"/>
  <c r="G110" i="1"/>
  <c r="H108" i="1"/>
  <c r="G108" i="1"/>
  <c r="H106" i="1"/>
  <c r="G106" i="1"/>
  <c r="H103" i="1"/>
  <c r="G103" i="1"/>
  <c r="G101" i="1"/>
  <c r="H99" i="1"/>
  <c r="G99" i="1"/>
  <c r="H95" i="1"/>
  <c r="G95" i="1"/>
  <c r="H92" i="1"/>
  <c r="G92" i="1"/>
  <c r="H90" i="1"/>
  <c r="G90" i="1"/>
  <c r="H87" i="1"/>
  <c r="G87" i="1"/>
  <c r="H85" i="1"/>
  <c r="G85" i="1"/>
  <c r="H81" i="1"/>
  <c r="H80" i="1" s="1"/>
  <c r="G81" i="1"/>
  <c r="G80" i="1" s="1"/>
  <c r="H78" i="1"/>
  <c r="H77" i="1" s="1"/>
  <c r="G78" i="1"/>
  <c r="G77" i="1" s="1"/>
  <c r="H72" i="1"/>
  <c r="G72" i="1"/>
  <c r="H70" i="1"/>
  <c r="G70" i="1"/>
  <c r="H66" i="1"/>
  <c r="G66" i="1"/>
  <c r="H64" i="1"/>
  <c r="G64" i="1"/>
  <c r="H49" i="1"/>
  <c r="G49" i="1"/>
  <c r="H47" i="1"/>
  <c r="G47" i="1"/>
  <c r="H45" i="1"/>
  <c r="G45" i="1"/>
  <c r="H43" i="1"/>
  <c r="G43" i="1"/>
  <c r="H41" i="1"/>
  <c r="G41" i="1"/>
  <c r="H36" i="1"/>
  <c r="G36" i="1"/>
  <c r="H34" i="1"/>
  <c r="G34" i="1"/>
  <c r="H29" i="1"/>
  <c r="G29" i="1"/>
  <c r="H27" i="1"/>
  <c r="G27" i="1"/>
  <c r="H23" i="1"/>
  <c r="G23" i="1"/>
  <c r="H21" i="1"/>
  <c r="G21" i="1"/>
  <c r="H17" i="1"/>
  <c r="G17" i="1"/>
  <c r="F78" i="1"/>
  <c r="F77" i="1" s="1"/>
  <c r="F99" i="1"/>
  <c r="G94" i="1" l="1"/>
  <c r="G114" i="1"/>
  <c r="H94" i="1"/>
  <c r="G84" i="1"/>
  <c r="G40" i="1"/>
  <c r="H40" i="1"/>
  <c r="H84" i="1"/>
  <c r="H115" i="1"/>
  <c r="H89" i="1"/>
  <c r="H119" i="1"/>
  <c r="H166" i="1"/>
  <c r="G166" i="1"/>
  <c r="G159" i="1" s="1"/>
  <c r="H33" i="1"/>
  <c r="G130" i="1"/>
  <c r="H130" i="1"/>
  <c r="H16" i="1"/>
  <c r="H15" i="1" s="1"/>
  <c r="G33" i="1"/>
  <c r="G89" i="1"/>
  <c r="H138" i="1"/>
  <c r="G138" i="1"/>
  <c r="H76" i="1"/>
  <c r="G55" i="1"/>
  <c r="H55" i="1"/>
  <c r="H26" i="1"/>
  <c r="G26" i="1"/>
  <c r="G16" i="1"/>
  <c r="G15" i="1" s="1"/>
  <c r="G76" i="1"/>
  <c r="F41" i="1"/>
  <c r="H114" i="1" l="1"/>
  <c r="H83" i="1" s="1"/>
  <c r="G83" i="1"/>
  <c r="H25" i="1"/>
  <c r="H14" i="1" s="1"/>
  <c r="G25" i="1"/>
  <c r="G14" i="1" s="1"/>
  <c r="H159" i="1"/>
  <c r="G39" i="1"/>
  <c r="G38" i="1" s="1"/>
  <c r="H39" i="1"/>
  <c r="H38" i="1" s="1"/>
  <c r="F36" i="1"/>
  <c r="F126" i="1"/>
  <c r="F135" i="1"/>
  <c r="F112" i="1"/>
  <c r="H75" i="1" l="1"/>
  <c r="G75" i="1"/>
  <c r="G74" i="1" s="1"/>
  <c r="H13" i="1"/>
  <c r="H74" i="1"/>
  <c r="G13" i="1"/>
  <c r="G171" i="1" l="1"/>
  <c r="H171" i="1"/>
  <c r="F17" i="1"/>
  <c r="F27" i="1" l="1"/>
  <c r="F29" i="1"/>
  <c r="F34" i="1"/>
  <c r="F33" i="1" s="1"/>
  <c r="F43" i="1"/>
  <c r="F45" i="1"/>
  <c r="F47" i="1"/>
  <c r="F49" i="1"/>
  <c r="F64" i="1"/>
  <c r="F66" i="1"/>
  <c r="F70" i="1"/>
  <c r="F72" i="1"/>
  <c r="F81" i="1"/>
  <c r="F80" i="1" s="1"/>
  <c r="F76" i="1" s="1"/>
  <c r="F85" i="1"/>
  <c r="F87" i="1"/>
  <c r="F90" i="1"/>
  <c r="F92" i="1"/>
  <c r="F95" i="1"/>
  <c r="F101" i="1"/>
  <c r="F103" i="1"/>
  <c r="F106" i="1"/>
  <c r="F108" i="1"/>
  <c r="F110" i="1"/>
  <c r="F161" i="1"/>
  <c r="F160" i="1" s="1"/>
  <c r="F115" i="1"/>
  <c r="F119" i="1"/>
  <c r="F122" i="1"/>
  <c r="F124" i="1"/>
  <c r="F128" i="1"/>
  <c r="F131" i="1"/>
  <c r="F130" i="1" s="1"/>
  <c r="F139" i="1"/>
  <c r="F143" i="1"/>
  <c r="F145" i="1"/>
  <c r="F147" i="1"/>
  <c r="F151" i="1"/>
  <c r="F153" i="1"/>
  <c r="F155" i="1"/>
  <c r="F157" i="1"/>
  <c r="F164" i="1"/>
  <c r="F163" i="1" s="1"/>
  <c r="F167" i="1"/>
  <c r="F166" i="1" s="1"/>
  <c r="F23" i="1"/>
  <c r="F21" i="1"/>
  <c r="F114" i="1" l="1"/>
  <c r="F94" i="1"/>
  <c r="F40" i="1"/>
  <c r="F84" i="1"/>
  <c r="F159" i="1"/>
  <c r="F138" i="1"/>
  <c r="F26" i="1"/>
  <c r="F25" i="1" s="1"/>
  <c r="F89" i="1"/>
  <c r="F16" i="1"/>
  <c r="F15" i="1" s="1"/>
  <c r="F83" i="1" l="1"/>
  <c r="F75" i="1" s="1"/>
  <c r="F39" i="1"/>
  <c r="F38" i="1" s="1"/>
  <c r="F14" i="1"/>
  <c r="F74" i="1" l="1"/>
  <c r="F13" i="1"/>
  <c r="F171" i="1" l="1"/>
</calcChain>
</file>

<file path=xl/sharedStrings.xml><?xml version="1.0" encoding="utf-8"?>
<sst xmlns="http://schemas.openxmlformats.org/spreadsheetml/2006/main" count="541" uniqueCount="282">
  <si>
    <t>ЦСР</t>
  </si>
  <si>
    <t>ВР</t>
  </si>
  <si>
    <t>Рз</t>
  </si>
  <si>
    <t>Пр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</si>
  <si>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</si>
  <si>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</si>
  <si>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</si>
  <si>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</si>
  <si>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</si>
  <si>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</si>
  <si>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</si>
  <si>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</si>
  <si>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</si>
  <si>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</si>
  <si>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200</t>
  </si>
  <si>
    <t>01</t>
  </si>
  <si>
    <t>04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</si>
  <si>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</si>
  <si>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</si>
  <si>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</si>
  <si>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</si>
  <si>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</si>
  <si>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</si>
  <si>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</si>
  <si>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</si>
  <si>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</si>
  <si>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</si>
  <si>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</si>
  <si>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</si>
  <si>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</si>
  <si>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</si>
  <si>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</si>
  <si>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</si>
  <si>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</si>
  <si>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</si>
  <si>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</si>
  <si>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</si>
  <si>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</si>
  <si>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</si>
  <si>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</si>
  <si>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</si>
  <si>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самоупарвления</t>
  </si>
  <si>
    <t>62.Д.01.00000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</si>
  <si>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</si>
  <si>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</si>
  <si>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</si>
  <si>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500</t>
  </si>
  <si>
    <t>05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</si>
  <si>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</si>
  <si>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</si>
  <si>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</si>
  <si>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06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</si>
  <si>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</si>
  <si>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</si>
  <si>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</si>
  <si>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</si>
  <si>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</si>
  <si>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</si>
  <si>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</si>
  <si>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</si>
  <si>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</si>
  <si>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</si>
  <si>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</si>
  <si>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</si>
  <si>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</si>
  <si>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07</t>
  </si>
  <si>
    <t>Непрограммные расходы</t>
  </si>
  <si>
    <t>62.Д.02.00000</t>
  </si>
  <si>
    <t>Резервные фонды местных администраций</t>
  </si>
  <si>
    <t>62.Д.02.15020</t>
  </si>
  <si>
    <t>800</t>
  </si>
  <si>
    <t>11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</si>
  <si>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</si>
  <si>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</si>
  <si>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</si>
  <si>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13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</si>
  <si>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</si>
  <si>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</si>
  <si>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</si>
  <si>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</si>
  <si>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</si>
  <si>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</si>
  <si>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300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</si>
  <si>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</si>
  <si>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</si>
  <si>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</si>
  <si>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</si>
  <si>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</si>
  <si>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</si>
  <si>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</si>
  <si>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</si>
  <si>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</si>
  <si>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</si>
  <si>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</t>
  </si>
  <si>
    <t>Программная часть сельских поселений</t>
  </si>
  <si>
    <t>70.0.00.00000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</si>
  <si>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</si>
  <si>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7Ю.0.00.00000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</si>
  <si>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</si>
  <si>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</si>
  <si>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Комплексы процессных мероприятий</t>
  </si>
  <si>
    <t>7Ю.4.00.00000</t>
  </si>
  <si>
    <t>Комплекс процессных мероприятий "Стимулирование экономической активности"</t>
  </si>
  <si>
    <t>7Ю.4.01.00000</t>
  </si>
  <si>
    <t>Мероприятия по развитию и поддержке малого и среднего предпринимательства</t>
  </si>
  <si>
    <t>7Ю.4.01.15510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</si>
  <si>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</si>
  <si>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12</t>
  </si>
  <si>
    <t>Выполнение комплексных кадастровых работ</t>
  </si>
  <si>
    <t>7Ю.4.01.19100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</si>
  <si>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</si>
  <si>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Комплекс процессных мероприятий "Обеспечение безопасности на территории"</t>
  </si>
  <si>
    <t>7Ю.4.02.00000</t>
  </si>
  <si>
    <t>Обеспечение первичных мер пожарной безопасности</t>
  </si>
  <si>
    <t>7Ю.4.02.15120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</si>
  <si>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</si>
  <si>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14</t>
  </si>
  <si>
    <t>Профилактика экстремизма и терроризма</t>
  </si>
  <si>
    <t>7Ю.4.02.15690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</si>
  <si>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</si>
  <si>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Комплекс процессных мероприятий "ЖКХ и благоустройство территории"</t>
  </si>
  <si>
    <t>7Ю.4.03.00000</t>
  </si>
  <si>
    <t>Мероприятия в области жилищного хозяйства</t>
  </si>
  <si>
    <t>7Ю.4.03.15210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</si>
  <si>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</si>
  <si>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Мероприятия в области коммунального хозяйства</t>
  </si>
  <si>
    <t>7Ю.4.03.15220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</si>
  <si>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</si>
  <si>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Организация уличного освещения</t>
  </si>
  <si>
    <t>7Ю.4.03.15380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</si>
  <si>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</si>
  <si>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</si>
  <si>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7Ю.4.03.15400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</si>
  <si>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</si>
  <si>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</si>
  <si>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7Ю.4.03.15410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</si>
  <si>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</si>
  <si>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</si>
  <si>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7Ю.4.03.15420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</si>
  <si>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</si>
  <si>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</si>
  <si>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7Ю.4.03.15530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</si>
  <si>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</si>
  <si>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</si>
  <si>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7Ю.4.03.16400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</si>
  <si>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</si>
  <si>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Реализация мероприятий по обеспечению жильем молодых семей</t>
  </si>
  <si>
    <t>Реализация мероприятий по обеспечению жильем молодых семей (Социальное обеспечение и иные выплаты населению)</t>
  </si>
  <si>
    <t>Комплекс процессных мероприятий "Развитие культуры, организация праздничных мероприятий"</t>
  </si>
  <si>
    <t>7Ю.4.04.00000</t>
  </si>
  <si>
    <t>Обеспечение деятельности подведомственных учреждений культуры</t>
  </si>
  <si>
    <t>7Ю.4.04.12500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</si>
  <si>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</si>
  <si>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</si>
  <si>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</si>
  <si>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</si>
  <si>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</si>
  <si>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7Ю.4.04.12600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</si>
  <si>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</si>
  <si>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</si>
  <si>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</t>
  </si>
  <si>
    <t>7Ю.4.04.15630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</si>
  <si>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</si>
  <si>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</si>
  <si>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7Ю.4.04.S0360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</si>
  <si>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</si>
  <si>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</si>
  <si>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7Ю.4.04.S4840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</si>
  <si>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 (Закупка товаров, работ и услуг для обеспечения государственных (муниципальных) нужд)</t>
  </si>
  <si>
    <t>Комплекс процессных мероприятий "Развитие физической культуры, спорта и молодежной политики"</t>
  </si>
  <si>
    <t>7Ю.4.05.00000</t>
  </si>
  <si>
    <t>Организация и проведение культурно-массовых молодежных мероприятий</t>
  </si>
  <si>
    <t>7Ю.4.05.15230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</si>
  <si>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</si>
  <si>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Организация и проведение мероприятий в области физической культуры и спорта</t>
  </si>
  <si>
    <t>7Ю.4.05.15340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</si>
  <si>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</si>
  <si>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Реализация комплекса мер по профилактике девиантного поведения молодежи и трудовой адаптации несовершеннолетних</t>
  </si>
  <si>
    <t>7Ю.4.05.18310</t>
  </si>
  <si>
    <t>Реализация комплекса мер по профилактике девиантного поведения молодежи и трудовой адаптации несовершеннолетних (Закупка товаров, работ и услуг для обеспечения государственных (муниципальных) нужд)</t>
  </si>
  <si>
    <t>Комплекс процессных мероприятий "Содержание и развитие сети автомобильных дорог местного значения"</t>
  </si>
  <si>
    <t>7Ю.4.06.00000</t>
  </si>
  <si>
    <t>Проведение мероприятий по обеспечению безопасности дорожного движения</t>
  </si>
  <si>
    <t>7Ю.4.06.15540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</si>
  <si>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</si>
  <si>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09</t>
  </si>
  <si>
    <t>Содержание и уборка автомобильных дорог</t>
  </si>
  <si>
    <t>7Ю.4.06.15600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</si>
  <si>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</si>
  <si>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</si>
  <si>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7Ю.4.06.15610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</si>
  <si>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</si>
  <si>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</t>
  </si>
  <si>
    <t>7Ю.4.06.16180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</si>
  <si>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</si>
  <si>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</si>
  <si>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7Ю.4.06.16230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</si>
  <si>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</si>
  <si>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</si>
  <si>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7Ю.4.06.19285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</si>
  <si>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</si>
  <si>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</si>
  <si>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7Ю.4.06.S4660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</si>
  <si>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</si>
  <si>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</si>
  <si>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7Ю.4.06.S4770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</si>
  <si>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</si>
  <si>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</si>
  <si>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7Ю.4.06.S4840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</si>
  <si>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</si>
  <si>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</si>
  <si>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</si>
  <si>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</si>
  <si>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</si>
  <si>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Всего</t>
  </si>
  <si>
    <t>Код целевой статьи</t>
  </si>
  <si>
    <t>Код вида расхода</t>
  </si>
  <si>
    <t>Код подраздела</t>
  </si>
  <si>
    <t>Наименование показателя</t>
  </si>
  <si>
    <t>Код раздела</t>
  </si>
  <si>
    <t>Обеспечение деятельности органов местного самоуправления (Иные бюджетные ассигнования)</t>
  </si>
  <si>
    <t>Реализация комплекса мер по профилактике девиантного поведения молодежи и трудовой адаптации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</si>
  <si>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62.Д.02.15360</t>
  </si>
  <si>
    <t>Прочие расходы по содержанию объектов муниципальной собственности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</si>
  <si>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</si>
  <si>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7Ю.2.00.00000</t>
  </si>
  <si>
    <t>7Ю.4.03.16720</t>
  </si>
  <si>
    <t>Сбор и удаление ТКО с несанкционированных свалок</t>
  </si>
  <si>
    <t>Сбор и удаление ТКО с несанкционированных свалок (Закупка товаров, работ и услуг для обеспечения государственных (муниципальных) нужд)</t>
  </si>
  <si>
    <t>7Ю.4.04.S0930</t>
  </si>
  <si>
    <t>Мероприятия по формированию доступной среды жизнедеятельности для инвалидов в ЛО</t>
  </si>
  <si>
    <t>Мероприятия по формированию доступной среды жизнедеятельности для инвалидов в ЛО (Закупка товаров, работ и услуг для обеспечения государственных (муниципальных) нужд)</t>
  </si>
  <si>
    <t>61.Ф.02.55490</t>
  </si>
  <si>
    <t>Поощрение муниципальных управленческих команд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</si>
  <si>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</si>
  <si>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</si>
  <si>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Поощрение муниципальных управленческих командРасходы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</si>
  <si>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Капитальный ремонт автомобильных дорог общего пользования местного значения</t>
  </si>
  <si>
    <t>7Ю.4.06.18960</t>
  </si>
  <si>
    <t>Капитальный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</si>
  <si>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7Ю.7.00.00000</t>
  </si>
  <si>
    <t>7Ю.7.03.00000</t>
  </si>
  <si>
    <t>7Ю.7.03.S4310</t>
  </si>
  <si>
    <t>Отраслевые проекты</t>
  </si>
  <si>
    <t>Отраслевой проект "Благоустройство сельских территорий"</t>
  </si>
  <si>
    <t>Отраслевой проект "Эффективное обращение с отходами производства и потребления на территории Ленинградской области"</t>
  </si>
  <si>
    <t>7Ю.7.04.00000</t>
  </si>
  <si>
    <t>7Ю.7.04.S4790</t>
  </si>
  <si>
    <t>7Ю.2.F2.00000</t>
  </si>
  <si>
    <t>7Ю.2.F2.55550</t>
  </si>
  <si>
    <t>Региональные проекты, входящие в состав национальных проектов</t>
  </si>
  <si>
    <t>Региональный проект "Формирование комфортной городской среды"</t>
  </si>
  <si>
    <t>7Ю.2.А1.00000</t>
  </si>
  <si>
    <t>Региональный проект «Обеспечение качественно нового уровня развития инфраструктуры культуры (Культурная среда)»</t>
  </si>
  <si>
    <t>Развитие сети учреждений культурно-досугового типа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</si>
  <si>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</si>
  <si>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7Ю.2.А1.55130</t>
  </si>
  <si>
    <t>7Ю.7.01.L4970</t>
  </si>
  <si>
    <t>7Ю.7.01.00000</t>
  </si>
  <si>
    <t>Отраслевой проект "Улучшение жилищных условий и обеспечение жильем отдельных категорий граждан"</t>
  </si>
  <si>
    <t>Приложение 6</t>
  </si>
  <si>
    <t>Сумма (тыс. руб.)</t>
  </si>
  <si>
    <t>2024 год</t>
  </si>
  <si>
    <t>2025 год</t>
  </si>
  <si>
    <t>2026 год</t>
  </si>
  <si>
    <t>7Ю.7.04.S4880</t>
  </si>
  <si>
    <t>Ликвидация несанкционированных свалок</t>
  </si>
  <si>
    <t xml:space="preserve"> Ликвидация несанкционированных свалок (Закупка товаров, работ и услуг для обеспечения государственных (муниципальных) нужд)</t>
  </si>
  <si>
    <t>Резервные фонды местных администраций (Иные бюджетные ассигнования)</t>
  </si>
  <si>
    <t>Резервные фонды местных администраций (Закупка товаров, работ и услуг для обеспечения государственных (муниципальных) нужд))</t>
  </si>
  <si>
    <t>Распределение бюджетных ассигнований по целевым статьям (муниципальной программы и непрограммным направлениям деятельности), группам видов расходов классификации расходов бюджетов, по разделам и подразделам классификации расходов  бюджета Сяськелевского сельского поселения на 2024 год и плановый период 2025 и 2026 годов</t>
  </si>
  <si>
    <t>62.Д.01.15040</t>
  </si>
  <si>
    <t>Исполнение судебных актов, вступивших в законную силу</t>
  </si>
  <si>
    <t>Исполнение судебных актов, вступивших в законную силу (Иные бюджетные ассигнования)</t>
  </si>
  <si>
    <t>к Решению совета депутатов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</si>
  <si>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</si>
  <si>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</si>
  <si>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</si>
  <si>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(в редакции Решения совета депутатов</t>
  </si>
  <si>
    <t>Гатчинского муниципального округа</t>
  </si>
  <si>
    <t>от 06.12.2024 №    )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</si>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</sst>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5" borderId="2" xfId="0" applyFont="1" applyFill="1" applyBorder="1" applyAlignment="1">
      <alignment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9" fontId="8" fillId="4" borderId="2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4" fontId="6" fillId="6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1"/>
  <sheetViews>
    <sheetView tabSelected="1" workbookViewId="0">
      <selection activeCell="F57" sqref="F57"/>
    </sheetView>
  </sheetViews>
  <sheetFormatPr defaultRowHeight="14.45" customHeight="1" x14ac:dyDescent="0.25"/>
  <cols>
    <col min="1" max="1" width="86.7109375" customWidth="1"/>
    <col min="2" max="2" width="16.42578125" customWidth="1"/>
    <col min="3" max="5" width="6.5703125" customWidth="1"/>
    <col min="6" max="8" width="12.5703125" customWidth="1"/>
  </cols>
  <sheetData>
    <row r="1" spans="1:8" ht="15.75" x14ac:dyDescent="0.25">
      <c r="A1" s="1"/>
      <c r="B1" s="7"/>
      <c r="C1" s="7"/>
      <c r="D1" s="7"/>
      <c r="E1" s="7"/>
      <c r="F1" s="8"/>
      <c r="G1" s="8"/>
      <c r="H1" s="8" t="s">
        <v>260</v>
      </c>
    </row>
    <row r="2" spans="1:8" ht="15.75" x14ac:dyDescent="0.25">
      <c r="A2" s="1"/>
      <c r="B2" s="7"/>
      <c r="C2" s="7"/>
      <c r="D2" s="7"/>
      <c r="E2" s="7"/>
      <c r="F2" s="8"/>
      <c r="G2" s="8"/>
      <c r="H2" s="8" t="s">
        <v>274</v>
      </c>
    </row>
    <row r="3" spans="1:8" ht="15.75" x14ac:dyDescent="0.25">
      <c r="A3" s="1"/>
      <c r="B3" s="7"/>
      <c r="C3" s="7"/>
      <c r="D3" s="7"/>
      <c r="E3" s="7"/>
      <c r="F3" s="8"/>
      <c r="G3" s="8"/>
      <c r="H3" s="8" t="s">
        <v>275</v>
      </c>
    </row>
    <row r="4" spans="1:8" ht="15.75" x14ac:dyDescent="0.25">
      <c r="A4" s="1"/>
      <c r="B4" s="7"/>
      <c r="C4" s="7"/>
      <c r="D4" s="7"/>
      <c r="E4" s="7"/>
      <c r="F4" s="8"/>
      <c r="G4" s="8"/>
      <c r="H4" s="8" t="s">
        <v>276</v>
      </c>
    </row>
    <row r="5" spans="1:8" ht="15.75" x14ac:dyDescent="0.25">
      <c r="A5" s="1"/>
      <c r="B5" s="1"/>
      <c r="C5" s="1"/>
      <c r="D5" s="1"/>
      <c r="E5" s="1"/>
      <c r="F5" s="2"/>
      <c r="G5" s="2"/>
      <c r="H5" s="8" t="s">
        <v>277</v>
      </c>
    </row>
    <row r="6" spans="1:8" ht="15.75" x14ac:dyDescent="0.25">
      <c r="A6" s="1"/>
      <c r="B6" s="1"/>
      <c r="C6" s="1"/>
      <c r="D6" s="1"/>
      <c r="E6" s="1"/>
      <c r="F6" s="2"/>
      <c r="G6" s="2"/>
      <c r="H6" s="8" t="s">
        <v>278</v>
      </c>
    </row>
    <row r="7" spans="1:8" ht="15.75" x14ac:dyDescent="0.25">
      <c r="A7" s="1"/>
      <c r="B7" s="1"/>
      <c r="C7" s="1"/>
      <c r="D7" s="1"/>
      <c r="E7" s="1"/>
      <c r="F7" s="2"/>
      <c r="G7" s="2"/>
      <c r="H7" s="8" t="s">
        <v>279</v>
      </c>
    </row>
    <row r="8" spans="1:8" ht="15.75" x14ac:dyDescent="0.25">
      <c r="A8" s="1"/>
      <c r="B8" s="1"/>
      <c r="C8" s="1"/>
      <c r="D8" s="1"/>
      <c r="E8" s="1"/>
      <c r="F8" s="2"/>
      <c r="G8" s="2"/>
      <c r="H8" s="8" t="s">
        <v>280</v>
      </c>
    </row>
    <row r="9" spans="1:8" ht="15.75" x14ac:dyDescent="0.25">
      <c r="A9" s="1"/>
      <c r="B9" s="1"/>
      <c r="C9" s="1"/>
      <c r="D9" s="1"/>
      <c r="E9" s="1"/>
      <c r="F9" s="2"/>
      <c r="G9" s="2"/>
      <c r="H9" s="8" t="s">
        <v>281</v>
      </c>
    </row>
    <row r="10" spans="1:8" ht="84" customHeight="1" x14ac:dyDescent="0.25">
      <c r="A10" s="45" t="s">
        <v>270</v>
      </c>
      <c r="B10" s="45"/>
      <c r="C10" s="45"/>
      <c r="D10" s="45"/>
      <c r="E10" s="45"/>
      <c r="F10" s="45"/>
      <c r="G10" s="45"/>
      <c r="H10" s="45"/>
    </row>
    <row r="11" spans="1:8" ht="15.75" customHeight="1" x14ac:dyDescent="0.25">
      <c r="A11" s="49" t="s">
        <v>218</v>
      </c>
      <c r="B11" s="49" t="s">
        <v>215</v>
      </c>
      <c r="C11" s="49" t="s">
        <v>216</v>
      </c>
      <c r="D11" s="49" t="s">
        <v>219</v>
      </c>
      <c r="E11" s="49" t="s">
        <v>217</v>
      </c>
      <c r="F11" s="46" t="s">
        <v>261</v>
      </c>
      <c r="G11" s="47"/>
      <c r="H11" s="48"/>
    </row>
    <row r="12" spans="1:8" ht="69" customHeight="1" x14ac:dyDescent="0.25">
      <c r="A12" s="49"/>
      <c r="B12" s="49" t="s">
        <v>0</v>
      </c>
      <c r="C12" s="49" t="s">
        <v>1</v>
      </c>
      <c r="D12" s="49" t="s">
        <v>2</v>
      </c>
      <c r="E12" s="49" t="s">
        <v>3</v>
      </c>
      <c r="F12" s="42" t="s">
        <v>262</v>
      </c>
      <c r="G12" s="42" t="s">
        <v>263</v>
      </c>
      <c r="H12" s="42" t="s">
        <v>264</v>
      </c>
    </row>
    <row r="13" spans="1:8" ht="34.15" customHeight="1" x14ac:dyDescent="0.25">
      <c r="A13" s="9" t="s">
        <v>4</v>
      </c>
      <c r="B13" s="10" t="s">
        <v>5</v>
      </c>
      <c r="C13" s="11"/>
      <c r="D13" s="10"/>
      <c r="E13" s="10"/>
      <c r="F13" s="12">
        <f>F14+F38</f>
        <v>25180.38</v>
      </c>
      <c r="G13" s="12">
        <f t="shared" ref="G13:H13" si="0">G14+G38</f>
        <v>19755.3</v>
      </c>
      <c r="H13" s="12">
        <f t="shared" si="0"/>
        <v>20644.8</v>
      </c>
    </row>
    <row r="14" spans="1:8" ht="34.15" customHeight="1" x14ac:dyDescent="0.25">
      <c r="A14" s="13" t="s">
        <v>6</v>
      </c>
      <c r="B14" s="14" t="s">
        <v>7</v>
      </c>
      <c r="C14" s="15"/>
      <c r="D14" s="14"/>
      <c r="E14" s="14"/>
      <c r="F14" s="16">
        <f>F15+F25</f>
        <v>22335.010000000002</v>
      </c>
      <c r="G14" s="16">
        <f t="shared" ref="G14:H14" si="1">G15+G25</f>
        <v>17790</v>
      </c>
      <c r="H14" s="16">
        <f t="shared" si="1"/>
        <v>18600</v>
      </c>
    </row>
    <row r="15" spans="1:8" ht="34.15" customHeight="1" x14ac:dyDescent="0.25">
      <c r="A15" s="17" t="s">
        <v>8</v>
      </c>
      <c r="B15" s="18" t="s">
        <v>9</v>
      </c>
      <c r="C15" s="19"/>
      <c r="D15" s="18"/>
      <c r="E15" s="18"/>
      <c r="F15" s="20">
        <f>F16</f>
        <v>2202.02</v>
      </c>
      <c r="G15" s="20">
        <f t="shared" ref="G15:H15" si="2">G16</f>
        <v>2640</v>
      </c>
      <c r="H15" s="20">
        <f t="shared" si="2"/>
        <v>2850</v>
      </c>
    </row>
    <row r="16" spans="1:8" ht="34.15" customHeight="1" x14ac:dyDescent="0.25">
      <c r="A16" s="4" t="s">
        <v>10</v>
      </c>
      <c r="B16" s="5" t="s">
        <v>11</v>
      </c>
      <c r="C16" s="3"/>
      <c r="D16" s="5"/>
      <c r="E16" s="5"/>
      <c r="F16" s="6">
        <f>F17+F21+F23</f>
        <v>2202.02</v>
      </c>
      <c r="G16" s="6">
        <f t="shared" ref="G16:H16" si="3">G17+G21+G23</f>
        <v>2640</v>
      </c>
      <c r="H16" s="6">
        <f t="shared" si="3"/>
        <v>2850</v>
      </c>
    </row>
    <row r="17" spans="1:9" ht="34.15" customHeight="1" x14ac:dyDescent="0.25">
      <c r="A17" s="21" t="s">
        <v>6</v>
      </c>
      <c r="B17" s="22" t="s">
        <v>12</v>
      </c>
      <c r="C17" s="23"/>
      <c r="D17" s="22"/>
      <c r="E17" s="22"/>
      <c r="F17" s="24">
        <f>F18+F19+F20</f>
        <v>2118.7600000000002</v>
      </c>
      <c r="G17" s="24">
        <f t="shared" ref="G17:H17" si="4">G18+G19+G20</f>
        <v>2086.48</v>
      </c>
      <c r="H17" s="24">
        <f t="shared" si="4"/>
        <v>2246.48</v>
      </c>
    </row>
    <row r="18" spans="1:9" ht="42.75" customHeight="1" x14ac:dyDescent="0.25">
      <c r="A18" s="21" t="s">
        <v>13</v>
      </c>
      <c r="B18" s="22" t="s">
        <v>12</v>
      </c>
      <c r="C18" s="23" t="s">
        <v>14</v>
      </c>
      <c r="D18" s="22" t="s">
        <v>15</v>
      </c>
      <c r="E18" s="22" t="s">
        <v>16</v>
      </c>
      <c r="F18" s="24">
        <v>2076.31</v>
      </c>
      <c r="G18" s="24">
        <v>1986.48</v>
      </c>
      <c r="H18" s="24">
        <v>2146.48</v>
      </c>
    </row>
    <row r="19" spans="1:9" ht="42.75" customHeight="1" x14ac:dyDescent="0.25">
      <c r="A19" s="21" t="s">
        <v>220</v>
      </c>
      <c r="B19" s="22" t="s">
        <v>12</v>
      </c>
      <c r="C19" s="23">
        <v>800</v>
      </c>
      <c r="D19" s="22" t="s">
        <v>15</v>
      </c>
      <c r="E19" s="22" t="s">
        <v>16</v>
      </c>
      <c r="F19" s="24">
        <v>4.53</v>
      </c>
      <c r="G19" s="24">
        <v>0</v>
      </c>
      <c r="H19" s="24">
        <v>0</v>
      </c>
    </row>
    <row r="20" spans="1:9" ht="42.75" customHeight="1" x14ac:dyDescent="0.25">
      <c r="A20" s="21" t="s">
        <v>13</v>
      </c>
      <c r="B20" s="22" t="s">
        <v>12</v>
      </c>
      <c r="C20" s="23" t="s">
        <v>14</v>
      </c>
      <c r="D20" s="22" t="s">
        <v>65</v>
      </c>
      <c r="E20" s="22" t="s">
        <v>47</v>
      </c>
      <c r="F20" s="24">
        <v>37.92</v>
      </c>
      <c r="G20" s="24">
        <v>100</v>
      </c>
      <c r="H20" s="24">
        <v>100</v>
      </c>
      <c r="I20" s="31"/>
    </row>
    <row r="21" spans="1:9" ht="34.15" customHeight="1" x14ac:dyDescent="0.25">
      <c r="A21" s="21" t="s">
        <v>17</v>
      </c>
      <c r="B21" s="22" t="s">
        <v>18</v>
      </c>
      <c r="C21" s="23"/>
      <c r="D21" s="22"/>
      <c r="E21" s="22"/>
      <c r="F21" s="24">
        <f>F22</f>
        <v>79.739999999999995</v>
      </c>
      <c r="G21" s="24">
        <f t="shared" ref="G21:H21" si="5">G22</f>
        <v>550</v>
      </c>
      <c r="H21" s="24">
        <f t="shared" si="5"/>
        <v>600</v>
      </c>
    </row>
    <row r="22" spans="1:9" ht="51.4" customHeight="1" x14ac:dyDescent="0.25">
      <c r="A22" s="21" t="s">
        <v>19</v>
      </c>
      <c r="B22" s="22" t="s">
        <v>18</v>
      </c>
      <c r="C22" s="23" t="s">
        <v>14</v>
      </c>
      <c r="D22" s="22" t="s">
        <v>15</v>
      </c>
      <c r="E22" s="22" t="s">
        <v>16</v>
      </c>
      <c r="F22" s="24">
        <v>79.739999999999995</v>
      </c>
      <c r="G22" s="24">
        <v>550</v>
      </c>
      <c r="H22" s="24">
        <v>600</v>
      </c>
    </row>
    <row r="23" spans="1:9" ht="34.15" customHeight="1" x14ac:dyDescent="0.25">
      <c r="A23" s="21" t="s">
        <v>20</v>
      </c>
      <c r="B23" s="22" t="s">
        <v>21</v>
      </c>
      <c r="C23" s="23"/>
      <c r="D23" s="22"/>
      <c r="E23" s="22"/>
      <c r="F23" s="24">
        <f>F24</f>
        <v>3.52</v>
      </c>
      <c r="G23" s="24">
        <f t="shared" ref="G23:H23" si="6">G24</f>
        <v>3.52</v>
      </c>
      <c r="H23" s="24">
        <f t="shared" si="6"/>
        <v>3.52</v>
      </c>
    </row>
    <row r="24" spans="1:9" ht="51.4" customHeight="1" x14ac:dyDescent="0.25">
      <c r="A24" s="21" t="s">
        <v>22</v>
      </c>
      <c r="B24" s="22" t="s">
        <v>21</v>
      </c>
      <c r="C24" s="23" t="s">
        <v>14</v>
      </c>
      <c r="D24" s="22" t="s">
        <v>15</v>
      </c>
      <c r="E24" s="22" t="s">
        <v>16</v>
      </c>
      <c r="F24" s="24">
        <v>3.52</v>
      </c>
      <c r="G24" s="24">
        <v>3.52</v>
      </c>
      <c r="H24" s="24">
        <v>3.52</v>
      </c>
    </row>
    <row r="25" spans="1:9" ht="34.15" customHeight="1" x14ac:dyDescent="0.25">
      <c r="A25" s="17" t="s">
        <v>23</v>
      </c>
      <c r="B25" s="18" t="s">
        <v>24</v>
      </c>
      <c r="C25" s="19"/>
      <c r="D25" s="18"/>
      <c r="E25" s="18"/>
      <c r="F25" s="20">
        <f>F26+F33</f>
        <v>20132.990000000002</v>
      </c>
      <c r="G25" s="20">
        <f t="shared" ref="G25:H25" si="7">G26+G33</f>
        <v>15150</v>
      </c>
      <c r="H25" s="20">
        <f t="shared" si="7"/>
        <v>15750.000000000002</v>
      </c>
    </row>
    <row r="26" spans="1:9" ht="34.15" customHeight="1" x14ac:dyDescent="0.25">
      <c r="A26" s="4" t="s">
        <v>25</v>
      </c>
      <c r="B26" s="5" t="s">
        <v>26</v>
      </c>
      <c r="C26" s="3"/>
      <c r="D26" s="5"/>
      <c r="E26" s="5"/>
      <c r="F26" s="6">
        <f>F27+F29+F31</f>
        <v>18024.68</v>
      </c>
      <c r="G26" s="6">
        <f t="shared" ref="G26:H26" si="8">G27+G29+G31</f>
        <v>13093.8</v>
      </c>
      <c r="H26" s="6">
        <f t="shared" si="8"/>
        <v>13612.400000000001</v>
      </c>
    </row>
    <row r="27" spans="1:9" ht="34.15" customHeight="1" x14ac:dyDescent="0.25">
      <c r="A27" s="21" t="s">
        <v>25</v>
      </c>
      <c r="B27" s="22" t="s">
        <v>27</v>
      </c>
      <c r="C27" s="23"/>
      <c r="D27" s="22"/>
      <c r="E27" s="22"/>
      <c r="F27" s="24">
        <f>F28</f>
        <v>14681.23</v>
      </c>
      <c r="G27" s="24">
        <f t="shared" ref="G27:H27" si="9">G28</f>
        <v>10365.59</v>
      </c>
      <c r="H27" s="24">
        <f t="shared" si="9"/>
        <v>10776.04</v>
      </c>
    </row>
    <row r="28" spans="1:9" ht="73.5" customHeight="1" x14ac:dyDescent="0.25">
      <c r="A28" s="21" t="s">
        <v>28</v>
      </c>
      <c r="B28" s="22" t="s">
        <v>27</v>
      </c>
      <c r="C28" s="23" t="s">
        <v>29</v>
      </c>
      <c r="D28" s="22" t="s">
        <v>15</v>
      </c>
      <c r="E28" s="22" t="s">
        <v>16</v>
      </c>
      <c r="F28" s="24">
        <v>14681.23</v>
      </c>
      <c r="G28" s="24">
        <v>10365.59</v>
      </c>
      <c r="H28" s="24">
        <v>10776.04</v>
      </c>
    </row>
    <row r="29" spans="1:9" ht="34.15" customHeight="1" x14ac:dyDescent="0.25">
      <c r="A29" s="21" t="s">
        <v>30</v>
      </c>
      <c r="B29" s="22" t="s">
        <v>31</v>
      </c>
      <c r="C29" s="23"/>
      <c r="D29" s="22"/>
      <c r="E29" s="22"/>
      <c r="F29" s="24">
        <f>F30</f>
        <v>3232.52</v>
      </c>
      <c r="G29" s="24">
        <f t="shared" ref="G29:H29" si="10">G30</f>
        <v>2728.21</v>
      </c>
      <c r="H29" s="24">
        <f t="shared" si="10"/>
        <v>2836.36</v>
      </c>
    </row>
    <row r="30" spans="1:9" ht="72" customHeight="1" x14ac:dyDescent="0.25">
      <c r="A30" s="21" t="s">
        <v>32</v>
      </c>
      <c r="B30" s="22" t="s">
        <v>31</v>
      </c>
      <c r="C30" s="23" t="s">
        <v>29</v>
      </c>
      <c r="D30" s="22" t="s">
        <v>15</v>
      </c>
      <c r="E30" s="22" t="s">
        <v>16</v>
      </c>
      <c r="F30" s="24">
        <v>3232.52</v>
      </c>
      <c r="G30" s="24">
        <v>2728.21</v>
      </c>
      <c r="H30" s="24">
        <v>2836.36</v>
      </c>
    </row>
    <row r="31" spans="1:9" ht="34.15" customHeight="1" x14ac:dyDescent="0.25">
      <c r="A31" s="21" t="s">
        <v>233</v>
      </c>
      <c r="B31" s="22" t="s">
        <v>232</v>
      </c>
      <c r="C31" s="23"/>
      <c r="D31" s="22"/>
      <c r="E31" s="22"/>
      <c r="F31" s="24">
        <f>F32</f>
        <v>110.93</v>
      </c>
      <c r="G31" s="24">
        <f t="shared" ref="G31:H31" si="11">G32</f>
        <v>0</v>
      </c>
      <c r="H31" s="24">
        <f t="shared" si="11"/>
        <v>0</v>
      </c>
    </row>
    <row r="32" spans="1:9" ht="72" customHeight="1" x14ac:dyDescent="0.25">
      <c r="A32" s="21" t="s">
        <v>234</v>
      </c>
      <c r="B32" s="22" t="s">
        <v>232</v>
      </c>
      <c r="C32" s="23" t="s">
        <v>29</v>
      </c>
      <c r="D32" s="22" t="s">
        <v>15</v>
      </c>
      <c r="E32" s="22" t="s">
        <v>16</v>
      </c>
      <c r="F32" s="24">
        <v>110.93</v>
      </c>
      <c r="G32" s="24">
        <v>0</v>
      </c>
      <c r="H32" s="24">
        <v>0</v>
      </c>
    </row>
    <row r="33" spans="1:8" ht="34.15" customHeight="1" x14ac:dyDescent="0.25">
      <c r="A33" s="4" t="s">
        <v>33</v>
      </c>
      <c r="B33" s="5" t="s">
        <v>34</v>
      </c>
      <c r="C33" s="3"/>
      <c r="D33" s="5"/>
      <c r="E33" s="5"/>
      <c r="F33" s="6">
        <f>F34+F36</f>
        <v>2108.31</v>
      </c>
      <c r="G33" s="6">
        <f t="shared" ref="G33:H33" si="12">G34+G36</f>
        <v>2056.1999999999998</v>
      </c>
      <c r="H33" s="6">
        <f t="shared" si="12"/>
        <v>2137.6</v>
      </c>
    </row>
    <row r="34" spans="1:8" ht="34.15" customHeight="1" x14ac:dyDescent="0.25">
      <c r="A34" s="21" t="s">
        <v>33</v>
      </c>
      <c r="B34" s="22" t="s">
        <v>35</v>
      </c>
      <c r="C34" s="23"/>
      <c r="D34" s="22"/>
      <c r="E34" s="22"/>
      <c r="F34" s="24">
        <f>F35</f>
        <v>2088</v>
      </c>
      <c r="G34" s="24">
        <f t="shared" ref="G34:H34" si="13">G35</f>
        <v>2056.1999999999998</v>
      </c>
      <c r="H34" s="24">
        <f t="shared" si="13"/>
        <v>2137.6</v>
      </c>
    </row>
    <row r="35" spans="1:8" ht="90" customHeight="1" x14ac:dyDescent="0.25">
      <c r="A35" s="25" t="s">
        <v>36</v>
      </c>
      <c r="B35" s="22" t="s">
        <v>35</v>
      </c>
      <c r="C35" s="23" t="s">
        <v>29</v>
      </c>
      <c r="D35" s="22" t="s">
        <v>15</v>
      </c>
      <c r="E35" s="22" t="s">
        <v>16</v>
      </c>
      <c r="F35" s="24">
        <v>2088</v>
      </c>
      <c r="G35" s="24">
        <v>2056.1999999999998</v>
      </c>
      <c r="H35" s="24">
        <v>2137.6</v>
      </c>
    </row>
    <row r="36" spans="1:8" ht="34.15" customHeight="1" x14ac:dyDescent="0.25">
      <c r="A36" s="21" t="s">
        <v>233</v>
      </c>
      <c r="B36" s="22" t="s">
        <v>235</v>
      </c>
      <c r="C36" s="23"/>
      <c r="D36" s="22"/>
      <c r="E36" s="22"/>
      <c r="F36" s="24">
        <f>F37</f>
        <v>20.309999999999999</v>
      </c>
      <c r="G36" s="24">
        <f t="shared" ref="G36:H36" si="14">G37</f>
        <v>0</v>
      </c>
      <c r="H36" s="24">
        <f t="shared" si="14"/>
        <v>0</v>
      </c>
    </row>
    <row r="37" spans="1:8" ht="90.75" customHeight="1" x14ac:dyDescent="0.25">
      <c r="A37" s="21" t="s">
        <v>236</v>
      </c>
      <c r="B37" s="22" t="s">
        <v>235</v>
      </c>
      <c r="C37" s="23" t="s">
        <v>29</v>
      </c>
      <c r="D37" s="22" t="s">
        <v>15</v>
      </c>
      <c r="E37" s="22" t="s">
        <v>16</v>
      </c>
      <c r="F37" s="24">
        <v>20.309999999999999</v>
      </c>
      <c r="G37" s="24">
        <v>0</v>
      </c>
      <c r="H37" s="24">
        <v>0</v>
      </c>
    </row>
    <row r="38" spans="1:8" ht="34.15" customHeight="1" x14ac:dyDescent="0.25">
      <c r="A38" s="13" t="s">
        <v>37</v>
      </c>
      <c r="B38" s="14" t="s">
        <v>38</v>
      </c>
      <c r="C38" s="15"/>
      <c r="D38" s="14"/>
      <c r="E38" s="14"/>
      <c r="F38" s="16">
        <f>F39</f>
        <v>2845.37</v>
      </c>
      <c r="G38" s="16">
        <f t="shared" ref="G38:H38" si="15">G39</f>
        <v>1965.3</v>
      </c>
      <c r="H38" s="16">
        <f t="shared" si="15"/>
        <v>2044.8</v>
      </c>
    </row>
    <row r="39" spans="1:8" ht="34.15" customHeight="1" x14ac:dyDescent="0.25">
      <c r="A39" s="17" t="s">
        <v>39</v>
      </c>
      <c r="B39" s="18" t="s">
        <v>40</v>
      </c>
      <c r="C39" s="19"/>
      <c r="D39" s="18"/>
      <c r="E39" s="18"/>
      <c r="F39" s="20">
        <f>F40+F55</f>
        <v>2845.37</v>
      </c>
      <c r="G39" s="20">
        <f>G40+G55</f>
        <v>1965.3</v>
      </c>
      <c r="H39" s="20">
        <f>H40+H55</f>
        <v>2044.8</v>
      </c>
    </row>
    <row r="40" spans="1:8" ht="34.15" customHeight="1" x14ac:dyDescent="0.25">
      <c r="A40" s="4" t="s">
        <v>41</v>
      </c>
      <c r="B40" s="5" t="s">
        <v>42</v>
      </c>
      <c r="C40" s="3"/>
      <c r="D40" s="5"/>
      <c r="E40" s="5"/>
      <c r="F40" s="6">
        <f>F41+F43+F45+F47+F49+F51+F53</f>
        <v>985.24</v>
      </c>
      <c r="G40" s="6">
        <f t="shared" ref="G40:H40" si="16">G41+G43+G45+G47+G49+G51+G53</f>
        <v>0</v>
      </c>
      <c r="H40" s="6">
        <f t="shared" si="16"/>
        <v>0</v>
      </c>
    </row>
    <row r="41" spans="1:8" ht="34.15" customHeight="1" x14ac:dyDescent="0.25">
      <c r="A41" s="21" t="s">
        <v>43</v>
      </c>
      <c r="B41" s="22" t="s">
        <v>44</v>
      </c>
      <c r="C41" s="23"/>
      <c r="D41" s="22"/>
      <c r="E41" s="22"/>
      <c r="F41" s="24">
        <f>F42</f>
        <v>209.23</v>
      </c>
      <c r="G41" s="24">
        <f t="shared" ref="G41:H41" si="17">G42</f>
        <v>0</v>
      </c>
      <c r="H41" s="24">
        <f t="shared" si="17"/>
        <v>0</v>
      </c>
    </row>
    <row r="42" spans="1:8" ht="36.75" customHeight="1" x14ac:dyDescent="0.25">
      <c r="A42" s="21" t="s">
        <v>45</v>
      </c>
      <c r="B42" s="22" t="s">
        <v>44</v>
      </c>
      <c r="C42" s="23" t="s">
        <v>46</v>
      </c>
      <c r="D42" s="22" t="s">
        <v>47</v>
      </c>
      <c r="E42" s="22" t="s">
        <v>15</v>
      </c>
      <c r="F42" s="24">
        <v>209.23</v>
      </c>
      <c r="G42" s="24">
        <v>0</v>
      </c>
      <c r="H42" s="24">
        <v>0</v>
      </c>
    </row>
    <row r="43" spans="1:8" ht="38.25" customHeight="1" x14ac:dyDescent="0.25">
      <c r="A43" s="21" t="s">
        <v>48</v>
      </c>
      <c r="B43" s="22" t="s">
        <v>49</v>
      </c>
      <c r="C43" s="23"/>
      <c r="D43" s="22"/>
      <c r="E43" s="22"/>
      <c r="F43" s="24">
        <f>F44</f>
        <v>191.5</v>
      </c>
      <c r="G43" s="24">
        <f t="shared" ref="G43:H43" si="18">G44</f>
        <v>0</v>
      </c>
      <c r="H43" s="24">
        <f t="shared" si="18"/>
        <v>0</v>
      </c>
    </row>
    <row r="44" spans="1:8" ht="51.4" customHeight="1" x14ac:dyDescent="0.25">
      <c r="A44" s="21" t="s">
        <v>50</v>
      </c>
      <c r="B44" s="22" t="s">
        <v>49</v>
      </c>
      <c r="C44" s="23" t="s">
        <v>46</v>
      </c>
      <c r="D44" s="22" t="s">
        <v>15</v>
      </c>
      <c r="E44" s="22" t="s">
        <v>51</v>
      </c>
      <c r="F44" s="24">
        <v>191.5</v>
      </c>
      <c r="G44" s="24">
        <v>0</v>
      </c>
      <c r="H44" s="24">
        <v>0</v>
      </c>
    </row>
    <row r="45" spans="1:8" ht="34.15" customHeight="1" x14ac:dyDescent="0.25">
      <c r="A45" s="21" t="s">
        <v>52</v>
      </c>
      <c r="B45" s="22" t="s">
        <v>53</v>
      </c>
      <c r="C45" s="23"/>
      <c r="D45" s="22"/>
      <c r="E45" s="22"/>
      <c r="F45" s="24">
        <f>F46</f>
        <v>16.75</v>
      </c>
      <c r="G45" s="24">
        <f t="shared" ref="G45:H45" si="19">G46</f>
        <v>0</v>
      </c>
      <c r="H45" s="24">
        <f t="shared" si="19"/>
        <v>0</v>
      </c>
    </row>
    <row r="46" spans="1:8" ht="51.4" customHeight="1" x14ac:dyDescent="0.25">
      <c r="A46" s="21" t="s">
        <v>54</v>
      </c>
      <c r="B46" s="22" t="s">
        <v>53</v>
      </c>
      <c r="C46" s="23" t="s">
        <v>46</v>
      </c>
      <c r="D46" s="22" t="s">
        <v>47</v>
      </c>
      <c r="E46" s="22" t="s">
        <v>15</v>
      </c>
      <c r="F46" s="24">
        <v>16.75</v>
      </c>
      <c r="G46" s="24">
        <v>0</v>
      </c>
      <c r="H46" s="24">
        <v>0</v>
      </c>
    </row>
    <row r="47" spans="1:8" ht="51.4" customHeight="1" x14ac:dyDescent="0.25">
      <c r="A47" s="21" t="s">
        <v>55</v>
      </c>
      <c r="B47" s="22" t="s">
        <v>56</v>
      </c>
      <c r="C47" s="23"/>
      <c r="D47" s="22"/>
      <c r="E47" s="22"/>
      <c r="F47" s="24">
        <f>F48</f>
        <v>49.6</v>
      </c>
      <c r="G47" s="24">
        <f t="shared" ref="G47:H47" si="20">G48</f>
        <v>0</v>
      </c>
      <c r="H47" s="24">
        <f t="shared" si="20"/>
        <v>0</v>
      </c>
    </row>
    <row r="48" spans="1:8" ht="51.4" customHeight="1" x14ac:dyDescent="0.25">
      <c r="A48" s="21" t="s">
        <v>57</v>
      </c>
      <c r="B48" s="22" t="s">
        <v>56</v>
      </c>
      <c r="C48" s="23" t="s">
        <v>46</v>
      </c>
      <c r="D48" s="22" t="s">
        <v>15</v>
      </c>
      <c r="E48" s="22" t="s">
        <v>51</v>
      </c>
      <c r="F48" s="24">
        <v>49.6</v>
      </c>
      <c r="G48" s="24">
        <v>0</v>
      </c>
      <c r="H48" s="24">
        <v>0</v>
      </c>
    </row>
    <row r="49" spans="1:8" ht="44.25" customHeight="1" x14ac:dyDescent="0.25">
      <c r="A49" s="21" t="s">
        <v>58</v>
      </c>
      <c r="B49" s="22" t="s">
        <v>59</v>
      </c>
      <c r="C49" s="23"/>
      <c r="D49" s="22"/>
      <c r="E49" s="22"/>
      <c r="F49" s="24">
        <f>F50</f>
        <v>138.22</v>
      </c>
      <c r="G49" s="24">
        <f t="shared" ref="G49:H49" si="21">G50</f>
        <v>0</v>
      </c>
      <c r="H49" s="24">
        <f t="shared" si="21"/>
        <v>0</v>
      </c>
    </row>
    <row r="50" spans="1:8" ht="55.5" customHeight="1" x14ac:dyDescent="0.25">
      <c r="A50" s="21" t="s">
        <v>60</v>
      </c>
      <c r="B50" s="22" t="s">
        <v>59</v>
      </c>
      <c r="C50" s="23" t="s">
        <v>46</v>
      </c>
      <c r="D50" s="22" t="s">
        <v>47</v>
      </c>
      <c r="E50" s="22" t="s">
        <v>61</v>
      </c>
      <c r="F50" s="24">
        <v>138.22</v>
      </c>
      <c r="G50" s="24">
        <v>0</v>
      </c>
      <c r="H50" s="24">
        <v>0</v>
      </c>
    </row>
    <row r="51" spans="1:8" ht="57" customHeight="1" x14ac:dyDescent="0.25">
      <c r="A51" s="21" t="s">
        <v>62</v>
      </c>
      <c r="B51" s="22" t="s">
        <v>63</v>
      </c>
      <c r="C51" s="23"/>
      <c r="D51" s="22"/>
      <c r="E51" s="22"/>
      <c r="F51" s="24">
        <f>F52</f>
        <v>78.55</v>
      </c>
      <c r="G51" s="24">
        <f t="shared" ref="G51:H53" si="22">G52</f>
        <v>0</v>
      </c>
      <c r="H51" s="24">
        <f t="shared" si="22"/>
        <v>0</v>
      </c>
    </row>
    <row r="52" spans="1:8" ht="85.5" customHeight="1" x14ac:dyDescent="0.25">
      <c r="A52" s="21" t="s">
        <v>64</v>
      </c>
      <c r="B52" s="22" t="s">
        <v>63</v>
      </c>
      <c r="C52" s="23" t="s">
        <v>46</v>
      </c>
      <c r="D52" s="22" t="s">
        <v>15</v>
      </c>
      <c r="E52" s="22" t="s">
        <v>51</v>
      </c>
      <c r="F52" s="24">
        <v>78.55</v>
      </c>
      <c r="G52" s="24">
        <v>0</v>
      </c>
      <c r="H52" s="24">
        <v>0</v>
      </c>
    </row>
    <row r="53" spans="1:8" ht="42.75" customHeight="1" x14ac:dyDescent="0.25">
      <c r="A53" s="43" t="s">
        <v>272</v>
      </c>
      <c r="B53" s="22" t="s">
        <v>271</v>
      </c>
      <c r="C53" s="23"/>
      <c r="D53" s="22"/>
      <c r="E53" s="22"/>
      <c r="F53" s="24">
        <f>F54</f>
        <v>301.39</v>
      </c>
      <c r="G53" s="24">
        <f t="shared" si="22"/>
        <v>0</v>
      </c>
      <c r="H53" s="24">
        <f t="shared" si="22"/>
        <v>0</v>
      </c>
    </row>
    <row r="54" spans="1:8" ht="58.5" customHeight="1" x14ac:dyDescent="0.25">
      <c r="A54" s="44" t="s">
        <v>273</v>
      </c>
      <c r="B54" s="22" t="s">
        <v>271</v>
      </c>
      <c r="C54" s="23">
        <v>800</v>
      </c>
      <c r="D54" s="22" t="s">
        <v>15</v>
      </c>
      <c r="E54" s="22" t="s">
        <v>75</v>
      </c>
      <c r="F54" s="24">
        <f>365.39-64</f>
        <v>301.39</v>
      </c>
      <c r="G54" s="24">
        <v>0</v>
      </c>
      <c r="H54" s="24">
        <v>0</v>
      </c>
    </row>
    <row r="55" spans="1:8" ht="34.15" customHeight="1" x14ac:dyDescent="0.25">
      <c r="A55" s="4" t="s">
        <v>66</v>
      </c>
      <c r="B55" s="5" t="s">
        <v>67</v>
      </c>
      <c r="C55" s="3"/>
      <c r="D55" s="5"/>
      <c r="E55" s="5"/>
      <c r="F55" s="6">
        <f>F56+F60+F62+F64+F66+F68+F70+F72</f>
        <v>1860.13</v>
      </c>
      <c r="G55" s="6">
        <f>G56+G60+G62+G64+G66+G68+G70+G72</f>
        <v>1965.3</v>
      </c>
      <c r="H55" s="6">
        <f>H56+H60+H62+H64+H66+H68+H70+H72</f>
        <v>2044.8</v>
      </c>
    </row>
    <row r="56" spans="1:8" ht="34.15" customHeight="1" x14ac:dyDescent="0.25">
      <c r="A56" s="21" t="s">
        <v>68</v>
      </c>
      <c r="B56" s="22" t="s">
        <v>69</v>
      </c>
      <c r="C56" s="23"/>
      <c r="D56" s="22"/>
      <c r="E56" s="22"/>
      <c r="F56" s="24">
        <f>F57+F58+F59</f>
        <v>130</v>
      </c>
      <c r="G56" s="24">
        <f t="shared" ref="G56:H56" si="23">G57+G59</f>
        <v>130</v>
      </c>
      <c r="H56" s="24">
        <f t="shared" si="23"/>
        <v>130</v>
      </c>
    </row>
    <row r="57" spans="1:8" ht="34.15" customHeight="1" x14ac:dyDescent="0.25">
      <c r="A57" s="21" t="s">
        <v>268</v>
      </c>
      <c r="B57" s="22" t="s">
        <v>69</v>
      </c>
      <c r="C57" s="23">
        <v>800</v>
      </c>
      <c r="D57" s="22" t="s">
        <v>15</v>
      </c>
      <c r="E57" s="22" t="s">
        <v>71</v>
      </c>
      <c r="F57" s="24">
        <v>0</v>
      </c>
      <c r="G57" s="24">
        <v>130</v>
      </c>
      <c r="H57" s="24">
        <v>130</v>
      </c>
    </row>
    <row r="58" spans="1:8" ht="34.15" customHeight="1" x14ac:dyDescent="0.25">
      <c r="A58" s="21" t="s">
        <v>268</v>
      </c>
      <c r="B58" s="22" t="s">
        <v>69</v>
      </c>
      <c r="C58" s="23">
        <v>800</v>
      </c>
      <c r="D58" s="22" t="s">
        <v>15</v>
      </c>
      <c r="E58" s="22" t="s">
        <v>75</v>
      </c>
      <c r="F58" s="24">
        <v>64</v>
      </c>
      <c r="G58" s="24">
        <v>0</v>
      </c>
      <c r="H58" s="24">
        <v>0</v>
      </c>
    </row>
    <row r="59" spans="1:8" ht="34.15" customHeight="1" x14ac:dyDescent="0.25">
      <c r="A59" s="21" t="s">
        <v>269</v>
      </c>
      <c r="B59" s="22" t="s">
        <v>69</v>
      </c>
      <c r="C59" s="23">
        <v>200</v>
      </c>
      <c r="D59" s="22" t="s">
        <v>47</v>
      </c>
      <c r="E59" s="22" t="s">
        <v>93</v>
      </c>
      <c r="F59" s="24">
        <v>66</v>
      </c>
      <c r="G59" s="24">
        <v>0</v>
      </c>
      <c r="H59" s="24">
        <v>0</v>
      </c>
    </row>
    <row r="60" spans="1:8" ht="44.25" customHeight="1" x14ac:dyDescent="0.25">
      <c r="A60" s="21" t="s">
        <v>72</v>
      </c>
      <c r="B60" s="22" t="s">
        <v>73</v>
      </c>
      <c r="C60" s="23"/>
      <c r="D60" s="22"/>
      <c r="E60" s="22"/>
      <c r="F60" s="24">
        <f>F61</f>
        <v>112.85</v>
      </c>
      <c r="G60" s="24">
        <f t="shared" ref="G60:H60" si="24">G61</f>
        <v>250</v>
      </c>
      <c r="H60" s="24">
        <f t="shared" si="24"/>
        <v>250</v>
      </c>
    </row>
    <row r="61" spans="1:8" ht="68.45" customHeight="1" x14ac:dyDescent="0.25">
      <c r="A61" s="21" t="s">
        <v>74</v>
      </c>
      <c r="B61" s="22" t="s">
        <v>73</v>
      </c>
      <c r="C61" s="23" t="s">
        <v>14</v>
      </c>
      <c r="D61" s="22" t="s">
        <v>15</v>
      </c>
      <c r="E61" s="22" t="s">
        <v>75</v>
      </c>
      <c r="F61" s="24">
        <v>112.85</v>
      </c>
      <c r="G61" s="24">
        <v>250</v>
      </c>
      <c r="H61" s="24">
        <v>250</v>
      </c>
    </row>
    <row r="62" spans="1:8" ht="34.15" customHeight="1" x14ac:dyDescent="0.25">
      <c r="A62" s="21" t="s">
        <v>76</v>
      </c>
      <c r="B62" s="22" t="s">
        <v>77</v>
      </c>
      <c r="C62" s="23"/>
      <c r="D62" s="22"/>
      <c r="E62" s="22"/>
      <c r="F62" s="24">
        <f>F63</f>
        <v>21.58</v>
      </c>
      <c r="G62" s="24">
        <f t="shared" ref="G62:H62" si="25">G63</f>
        <v>25</v>
      </c>
      <c r="H62" s="24">
        <f t="shared" si="25"/>
        <v>30</v>
      </c>
    </row>
    <row r="63" spans="1:8" ht="34.15" customHeight="1" x14ac:dyDescent="0.25">
      <c r="A63" s="21" t="s">
        <v>78</v>
      </c>
      <c r="B63" s="22" t="s">
        <v>77</v>
      </c>
      <c r="C63" s="23" t="s">
        <v>70</v>
      </c>
      <c r="D63" s="22" t="s">
        <v>15</v>
      </c>
      <c r="E63" s="22" t="s">
        <v>75</v>
      </c>
      <c r="F63" s="24">
        <v>21.58</v>
      </c>
      <c r="G63" s="24">
        <v>25</v>
      </c>
      <c r="H63" s="24">
        <v>30</v>
      </c>
    </row>
    <row r="64" spans="1:8" ht="34.15" customHeight="1" x14ac:dyDescent="0.25">
      <c r="A64" s="21" t="s">
        <v>79</v>
      </c>
      <c r="B64" s="22" t="s">
        <v>80</v>
      </c>
      <c r="C64" s="23"/>
      <c r="D64" s="22"/>
      <c r="E64" s="22"/>
      <c r="F64" s="24">
        <f>F65</f>
        <v>65.349999999999994</v>
      </c>
      <c r="G64" s="24">
        <f t="shared" ref="G64:H64" si="26">G65</f>
        <v>70</v>
      </c>
      <c r="H64" s="24">
        <f t="shared" si="26"/>
        <v>70</v>
      </c>
    </row>
    <row r="65" spans="1:8" ht="51.4" customHeight="1" x14ac:dyDescent="0.25">
      <c r="A65" s="21" t="s">
        <v>81</v>
      </c>
      <c r="B65" s="22" t="s">
        <v>80</v>
      </c>
      <c r="C65" s="23" t="s">
        <v>82</v>
      </c>
      <c r="D65" s="22" t="s">
        <v>15</v>
      </c>
      <c r="E65" s="22" t="s">
        <v>75</v>
      </c>
      <c r="F65" s="24">
        <v>65.349999999999994</v>
      </c>
      <c r="G65" s="24">
        <v>70</v>
      </c>
      <c r="H65" s="24">
        <v>70</v>
      </c>
    </row>
    <row r="66" spans="1:8" ht="34.15" customHeight="1" x14ac:dyDescent="0.25">
      <c r="A66" s="21" t="s">
        <v>83</v>
      </c>
      <c r="B66" s="22" t="s">
        <v>84</v>
      </c>
      <c r="C66" s="23"/>
      <c r="D66" s="22"/>
      <c r="E66" s="22"/>
      <c r="F66" s="24">
        <f>F67</f>
        <v>1042</v>
      </c>
      <c r="G66" s="24">
        <f t="shared" ref="G66:H66" si="27">G67</f>
        <v>1060</v>
      </c>
      <c r="H66" s="24">
        <f t="shared" si="27"/>
        <v>1100</v>
      </c>
    </row>
    <row r="67" spans="1:8" ht="34.15" customHeight="1" x14ac:dyDescent="0.25">
      <c r="A67" s="21" t="s">
        <v>85</v>
      </c>
      <c r="B67" s="22" t="s">
        <v>84</v>
      </c>
      <c r="C67" s="23" t="s">
        <v>82</v>
      </c>
      <c r="D67" s="22" t="s">
        <v>86</v>
      </c>
      <c r="E67" s="22" t="s">
        <v>15</v>
      </c>
      <c r="F67" s="24">
        <v>1042</v>
      </c>
      <c r="G67" s="24">
        <v>1060</v>
      </c>
      <c r="H67" s="24">
        <v>1100</v>
      </c>
    </row>
    <row r="68" spans="1:8" ht="44.25" customHeight="1" x14ac:dyDescent="0.25">
      <c r="A68" s="21" t="s">
        <v>223</v>
      </c>
      <c r="B68" s="22" t="s">
        <v>222</v>
      </c>
      <c r="C68" s="23"/>
      <c r="D68" s="22"/>
      <c r="E68" s="22"/>
      <c r="F68" s="24">
        <f>F69</f>
        <v>60.95</v>
      </c>
      <c r="G68" s="24">
        <f t="shared" ref="G68:H68" si="28">G69</f>
        <v>0</v>
      </c>
      <c r="H68" s="24">
        <f t="shared" si="28"/>
        <v>0</v>
      </c>
    </row>
    <row r="69" spans="1:8" ht="68.45" customHeight="1" x14ac:dyDescent="0.25">
      <c r="A69" s="21" t="s">
        <v>224</v>
      </c>
      <c r="B69" s="22" t="s">
        <v>222</v>
      </c>
      <c r="C69" s="23" t="s">
        <v>14</v>
      </c>
      <c r="D69" s="22" t="s">
        <v>15</v>
      </c>
      <c r="E69" s="22" t="s">
        <v>75</v>
      </c>
      <c r="F69" s="24">
        <v>60.95</v>
      </c>
      <c r="G69" s="24">
        <v>0</v>
      </c>
      <c r="H69" s="24">
        <v>0</v>
      </c>
    </row>
    <row r="70" spans="1:8" ht="51.4" customHeight="1" x14ac:dyDescent="0.25">
      <c r="A70" s="21" t="s">
        <v>87</v>
      </c>
      <c r="B70" s="22" t="s">
        <v>88</v>
      </c>
      <c r="C70" s="23"/>
      <c r="D70" s="22"/>
      <c r="E70" s="22"/>
      <c r="F70" s="24">
        <f>F71</f>
        <v>81</v>
      </c>
      <c r="G70" s="24">
        <f t="shared" ref="G70:H70" si="29">G71</f>
        <v>50</v>
      </c>
      <c r="H70" s="24">
        <f t="shared" si="29"/>
        <v>50</v>
      </c>
    </row>
    <row r="71" spans="1:8" ht="65.25" customHeight="1" x14ac:dyDescent="0.25">
      <c r="A71" s="26" t="s">
        <v>89</v>
      </c>
      <c r="B71" s="22" t="s">
        <v>88</v>
      </c>
      <c r="C71" s="23" t="s">
        <v>14</v>
      </c>
      <c r="D71" s="22" t="s">
        <v>15</v>
      </c>
      <c r="E71" s="22" t="s">
        <v>75</v>
      </c>
      <c r="F71" s="24">
        <v>81</v>
      </c>
      <c r="G71" s="24">
        <v>50</v>
      </c>
      <c r="H71" s="24">
        <v>50</v>
      </c>
    </row>
    <row r="72" spans="1:8" ht="34.15" customHeight="1" x14ac:dyDescent="0.25">
      <c r="A72" s="21" t="s">
        <v>90</v>
      </c>
      <c r="B72" s="22" t="s">
        <v>91</v>
      </c>
      <c r="C72" s="23"/>
      <c r="D72" s="22"/>
      <c r="E72" s="22"/>
      <c r="F72" s="24">
        <f>F73</f>
        <v>346.4</v>
      </c>
      <c r="G72" s="24">
        <f t="shared" ref="G72:H72" si="30">G73</f>
        <v>380.3</v>
      </c>
      <c r="H72" s="24">
        <f t="shared" si="30"/>
        <v>414.8</v>
      </c>
    </row>
    <row r="73" spans="1:8" ht="82.5" customHeight="1" x14ac:dyDescent="0.25">
      <c r="A73" s="25" t="s">
        <v>92</v>
      </c>
      <c r="B73" s="22" t="s">
        <v>91</v>
      </c>
      <c r="C73" s="23" t="s">
        <v>29</v>
      </c>
      <c r="D73" s="22" t="s">
        <v>61</v>
      </c>
      <c r="E73" s="22" t="s">
        <v>93</v>
      </c>
      <c r="F73" s="24">
        <v>346.4</v>
      </c>
      <c r="G73" s="24">
        <v>380.3</v>
      </c>
      <c r="H73" s="24">
        <v>414.8</v>
      </c>
    </row>
    <row r="74" spans="1:8" ht="34.15" customHeight="1" x14ac:dyDescent="0.25">
      <c r="A74" s="9" t="s">
        <v>94</v>
      </c>
      <c r="B74" s="10" t="s">
        <v>95</v>
      </c>
      <c r="C74" s="11"/>
      <c r="D74" s="10"/>
      <c r="E74" s="10"/>
      <c r="F74" s="12">
        <f>F75</f>
        <v>69056.570000000007</v>
      </c>
      <c r="G74" s="12">
        <f t="shared" ref="G74:H74" si="31">G75</f>
        <v>38157.379999999997</v>
      </c>
      <c r="H74" s="12">
        <f t="shared" si="31"/>
        <v>32762.090000000004</v>
      </c>
    </row>
    <row r="75" spans="1:8" ht="68.45" customHeight="1" x14ac:dyDescent="0.25">
      <c r="A75" s="4" t="s">
        <v>96</v>
      </c>
      <c r="B75" s="5" t="s">
        <v>97</v>
      </c>
      <c r="C75" s="3"/>
      <c r="D75" s="5"/>
      <c r="E75" s="5"/>
      <c r="F75" s="6">
        <f>F76+F83+F159</f>
        <v>69056.570000000007</v>
      </c>
      <c r="G75" s="6">
        <f t="shared" ref="G75:H75" si="32">G76+G83+G159</f>
        <v>38157.379999999997</v>
      </c>
      <c r="H75" s="6">
        <f t="shared" si="32"/>
        <v>32762.090000000004</v>
      </c>
    </row>
    <row r="76" spans="1:8" ht="34.15" customHeight="1" x14ac:dyDescent="0.25">
      <c r="A76" s="34" t="s">
        <v>250</v>
      </c>
      <c r="B76" s="32" t="s">
        <v>225</v>
      </c>
      <c r="C76" s="15"/>
      <c r="D76" s="14"/>
      <c r="E76" s="14"/>
      <c r="F76" s="16">
        <f>F77+F80</f>
        <v>25420.14</v>
      </c>
      <c r="G76" s="16">
        <f t="shared" ref="G76:H76" si="33">G77+G80</f>
        <v>0</v>
      </c>
      <c r="H76" s="16">
        <f t="shared" si="33"/>
        <v>0</v>
      </c>
    </row>
    <row r="77" spans="1:8" ht="51.4" customHeight="1" x14ac:dyDescent="0.25">
      <c r="A77" s="27" t="s">
        <v>253</v>
      </c>
      <c r="B77" s="28" t="s">
        <v>252</v>
      </c>
      <c r="C77" s="36"/>
      <c r="D77" s="37"/>
      <c r="E77" s="37"/>
      <c r="F77" s="30">
        <f>F78</f>
        <v>16594.740000000002</v>
      </c>
      <c r="G77" s="30">
        <f t="shared" ref="G77:H78" si="34">G78</f>
        <v>0</v>
      </c>
      <c r="H77" s="30">
        <f t="shared" si="34"/>
        <v>0</v>
      </c>
    </row>
    <row r="78" spans="1:8" ht="41.25" customHeight="1" x14ac:dyDescent="0.25">
      <c r="A78" s="38" t="s">
        <v>254</v>
      </c>
      <c r="B78" s="40" t="s">
        <v>256</v>
      </c>
      <c r="C78" s="39"/>
      <c r="D78" s="40"/>
      <c r="E78" s="40"/>
      <c r="F78" s="41">
        <f>F79</f>
        <v>16594.740000000002</v>
      </c>
      <c r="G78" s="41">
        <f t="shared" si="34"/>
        <v>0</v>
      </c>
      <c r="H78" s="41">
        <f t="shared" si="34"/>
        <v>0</v>
      </c>
    </row>
    <row r="79" spans="1:8" ht="51.4" customHeight="1" x14ac:dyDescent="0.25">
      <c r="A79" s="38" t="s">
        <v>255</v>
      </c>
      <c r="B79" s="40" t="s">
        <v>256</v>
      </c>
      <c r="C79" s="39">
        <v>200</v>
      </c>
      <c r="D79" s="40" t="s">
        <v>153</v>
      </c>
      <c r="E79" s="40" t="s">
        <v>15</v>
      </c>
      <c r="F79" s="41">
        <v>16594.740000000002</v>
      </c>
      <c r="G79" s="41">
        <v>0</v>
      </c>
      <c r="H79" s="41">
        <v>0</v>
      </c>
    </row>
    <row r="80" spans="1:8" ht="34.15" customHeight="1" x14ac:dyDescent="0.25">
      <c r="A80" s="35" t="s">
        <v>251</v>
      </c>
      <c r="B80" s="33" t="s">
        <v>248</v>
      </c>
      <c r="C80" s="19"/>
      <c r="D80" s="18"/>
      <c r="E80" s="18"/>
      <c r="F80" s="20">
        <f t="shared" ref="F80:H81" si="35">F81</f>
        <v>8825.4</v>
      </c>
      <c r="G80" s="20">
        <f t="shared" si="35"/>
        <v>0</v>
      </c>
      <c r="H80" s="20">
        <f t="shared" si="35"/>
        <v>0</v>
      </c>
    </row>
    <row r="81" spans="1:8" ht="34.15" customHeight="1" x14ac:dyDescent="0.25">
      <c r="A81" s="21" t="s">
        <v>98</v>
      </c>
      <c r="B81" s="22" t="s">
        <v>249</v>
      </c>
      <c r="C81" s="23"/>
      <c r="D81" s="22"/>
      <c r="E81" s="22"/>
      <c r="F81" s="24">
        <f t="shared" si="35"/>
        <v>8825.4</v>
      </c>
      <c r="G81" s="24">
        <f t="shared" si="35"/>
        <v>0</v>
      </c>
      <c r="H81" s="24">
        <f t="shared" si="35"/>
        <v>0</v>
      </c>
    </row>
    <row r="82" spans="1:8" ht="51.4" customHeight="1" x14ac:dyDescent="0.25">
      <c r="A82" s="21" t="s">
        <v>99</v>
      </c>
      <c r="B82" s="22" t="s">
        <v>249</v>
      </c>
      <c r="C82" s="23" t="s">
        <v>14</v>
      </c>
      <c r="D82" s="22" t="s">
        <v>47</v>
      </c>
      <c r="E82" s="22" t="s">
        <v>93</v>
      </c>
      <c r="F82" s="24">
        <v>8825.4</v>
      </c>
      <c r="G82" s="24">
        <v>0</v>
      </c>
      <c r="H82" s="24">
        <v>0</v>
      </c>
    </row>
    <row r="83" spans="1:8" ht="34.15" customHeight="1" x14ac:dyDescent="0.25">
      <c r="A83" s="13" t="s">
        <v>100</v>
      </c>
      <c r="B83" s="14" t="s">
        <v>101</v>
      </c>
      <c r="C83" s="15"/>
      <c r="D83" s="14"/>
      <c r="E83" s="14"/>
      <c r="F83" s="16">
        <f>F84+F89+F94+F114+F130+F138</f>
        <v>42441.47</v>
      </c>
      <c r="G83" s="16">
        <f>G84+G89+G94+G114+G130+G138</f>
        <v>31589.98</v>
      </c>
      <c r="H83" s="16">
        <f>H84+H89+H94+H114+H130+H138</f>
        <v>28735.33</v>
      </c>
    </row>
    <row r="84" spans="1:8" ht="34.15" customHeight="1" x14ac:dyDescent="0.25">
      <c r="A84" s="17" t="s">
        <v>102</v>
      </c>
      <c r="B84" s="18" t="s">
        <v>103</v>
      </c>
      <c r="C84" s="19"/>
      <c r="D84" s="18"/>
      <c r="E84" s="18"/>
      <c r="F84" s="20">
        <f>F85+F87</f>
        <v>219</v>
      </c>
      <c r="G84" s="20">
        <f t="shared" ref="G84:H84" si="36">G85+G87</f>
        <v>515</v>
      </c>
      <c r="H84" s="20">
        <f t="shared" si="36"/>
        <v>315</v>
      </c>
    </row>
    <row r="85" spans="1:8" ht="34.15" customHeight="1" x14ac:dyDescent="0.25">
      <c r="A85" s="21" t="s">
        <v>104</v>
      </c>
      <c r="B85" s="22" t="s">
        <v>105</v>
      </c>
      <c r="C85" s="23"/>
      <c r="D85" s="22"/>
      <c r="E85" s="22"/>
      <c r="F85" s="24">
        <f>F86</f>
        <v>15</v>
      </c>
      <c r="G85" s="24">
        <f t="shared" ref="G85:H85" si="37">G86</f>
        <v>15</v>
      </c>
      <c r="H85" s="24">
        <f t="shared" si="37"/>
        <v>15</v>
      </c>
    </row>
    <row r="86" spans="1:8" ht="51.4" customHeight="1" x14ac:dyDescent="0.25">
      <c r="A86" s="21" t="s">
        <v>106</v>
      </c>
      <c r="B86" s="22" t="s">
        <v>105</v>
      </c>
      <c r="C86" s="23" t="s">
        <v>14</v>
      </c>
      <c r="D86" s="22" t="s">
        <v>16</v>
      </c>
      <c r="E86" s="22" t="s">
        <v>107</v>
      </c>
      <c r="F86" s="24">
        <v>15</v>
      </c>
      <c r="G86" s="24">
        <v>15</v>
      </c>
      <c r="H86" s="24">
        <v>15</v>
      </c>
    </row>
    <row r="87" spans="1:8" ht="34.15" customHeight="1" x14ac:dyDescent="0.25">
      <c r="A87" s="21" t="s">
        <v>108</v>
      </c>
      <c r="B87" s="22" t="s">
        <v>109</v>
      </c>
      <c r="C87" s="23"/>
      <c r="D87" s="22"/>
      <c r="E87" s="22"/>
      <c r="F87" s="24">
        <f>F88</f>
        <v>204</v>
      </c>
      <c r="G87" s="24">
        <f t="shared" ref="G87:H87" si="38">G88</f>
        <v>500</v>
      </c>
      <c r="H87" s="24">
        <f t="shared" si="38"/>
        <v>300</v>
      </c>
    </row>
    <row r="88" spans="1:8" ht="51.4" customHeight="1" x14ac:dyDescent="0.25">
      <c r="A88" s="21" t="s">
        <v>110</v>
      </c>
      <c r="B88" s="22" t="s">
        <v>109</v>
      </c>
      <c r="C88" s="23" t="s">
        <v>14</v>
      </c>
      <c r="D88" s="22" t="s">
        <v>16</v>
      </c>
      <c r="E88" s="22" t="s">
        <v>107</v>
      </c>
      <c r="F88" s="24">
        <v>204</v>
      </c>
      <c r="G88" s="24">
        <v>500</v>
      </c>
      <c r="H88" s="24">
        <v>300</v>
      </c>
    </row>
    <row r="89" spans="1:8" ht="34.15" customHeight="1" x14ac:dyDescent="0.25">
      <c r="A89" s="17" t="s">
        <v>111</v>
      </c>
      <c r="B89" s="18" t="s">
        <v>112</v>
      </c>
      <c r="C89" s="19"/>
      <c r="D89" s="18"/>
      <c r="E89" s="18"/>
      <c r="F89" s="20">
        <f>F90+F92</f>
        <v>209.47</v>
      </c>
      <c r="G89" s="20">
        <f t="shared" ref="G89:H89" si="39">G90+G92</f>
        <v>350</v>
      </c>
      <c r="H89" s="20">
        <f t="shared" si="39"/>
        <v>370</v>
      </c>
    </row>
    <row r="90" spans="1:8" ht="34.15" customHeight="1" x14ac:dyDescent="0.25">
      <c r="A90" s="21" t="s">
        <v>113</v>
      </c>
      <c r="B90" s="22" t="s">
        <v>114</v>
      </c>
      <c r="C90" s="23"/>
      <c r="D90" s="22"/>
      <c r="E90" s="22"/>
      <c r="F90" s="24">
        <f>F91</f>
        <v>42.47</v>
      </c>
      <c r="G90" s="24">
        <f t="shared" ref="G90:H90" si="40">G91</f>
        <v>300</v>
      </c>
      <c r="H90" s="24">
        <f t="shared" si="40"/>
        <v>320</v>
      </c>
    </row>
    <row r="91" spans="1:8" ht="51.4" customHeight="1" x14ac:dyDescent="0.25">
      <c r="A91" s="21" t="s">
        <v>115</v>
      </c>
      <c r="B91" s="22" t="s">
        <v>114</v>
      </c>
      <c r="C91" s="23" t="s">
        <v>14</v>
      </c>
      <c r="D91" s="22" t="s">
        <v>93</v>
      </c>
      <c r="E91" s="22" t="s">
        <v>116</v>
      </c>
      <c r="F91" s="24">
        <v>42.47</v>
      </c>
      <c r="G91" s="24">
        <v>300</v>
      </c>
      <c r="H91" s="24">
        <v>320</v>
      </c>
    </row>
    <row r="92" spans="1:8" ht="34.15" customHeight="1" x14ac:dyDescent="0.25">
      <c r="A92" s="21" t="s">
        <v>117</v>
      </c>
      <c r="B92" s="22" t="s">
        <v>118</v>
      </c>
      <c r="C92" s="23"/>
      <c r="D92" s="22"/>
      <c r="E92" s="22"/>
      <c r="F92" s="24">
        <f>F93</f>
        <v>167</v>
      </c>
      <c r="G92" s="24">
        <f t="shared" ref="G92:H92" si="41">G93</f>
        <v>50</v>
      </c>
      <c r="H92" s="24">
        <f t="shared" si="41"/>
        <v>50</v>
      </c>
    </row>
    <row r="93" spans="1:8" ht="51.4" customHeight="1" x14ac:dyDescent="0.25">
      <c r="A93" s="21" t="s">
        <v>119</v>
      </c>
      <c r="B93" s="22" t="s">
        <v>118</v>
      </c>
      <c r="C93" s="23" t="s">
        <v>14</v>
      </c>
      <c r="D93" s="22" t="s">
        <v>93</v>
      </c>
      <c r="E93" s="22" t="s">
        <v>116</v>
      </c>
      <c r="F93" s="24">
        <v>167</v>
      </c>
      <c r="G93" s="24">
        <v>50</v>
      </c>
      <c r="H93" s="24">
        <v>50</v>
      </c>
    </row>
    <row r="94" spans="1:8" ht="34.15" customHeight="1" x14ac:dyDescent="0.25">
      <c r="A94" s="17" t="s">
        <v>120</v>
      </c>
      <c r="B94" s="18" t="s">
        <v>121</v>
      </c>
      <c r="C94" s="19"/>
      <c r="D94" s="18"/>
      <c r="E94" s="18"/>
      <c r="F94" s="20">
        <f>F95+F97+F99+F101+F103+F106+F108+F110+F112</f>
        <v>8266.89</v>
      </c>
      <c r="G94" s="20">
        <f t="shared" ref="G94:H94" si="42">G95+G97+G99+G101+G103+G106+G108+G110+G112</f>
        <v>8108.58</v>
      </c>
      <c r="H94" s="20">
        <f t="shared" si="42"/>
        <v>7628.2</v>
      </c>
    </row>
    <row r="95" spans="1:8" ht="34.15" customHeight="1" x14ac:dyDescent="0.25">
      <c r="A95" s="21" t="s">
        <v>122</v>
      </c>
      <c r="B95" s="22" t="s">
        <v>123</v>
      </c>
      <c r="C95" s="23"/>
      <c r="D95" s="22"/>
      <c r="E95" s="22"/>
      <c r="F95" s="24">
        <f>F96</f>
        <v>173.49</v>
      </c>
      <c r="G95" s="24">
        <f t="shared" ref="G95:H95" si="43">G96</f>
        <v>450</v>
      </c>
      <c r="H95" s="24">
        <f t="shared" si="43"/>
        <v>450</v>
      </c>
    </row>
    <row r="96" spans="1:8" ht="51.4" customHeight="1" x14ac:dyDescent="0.25">
      <c r="A96" s="21" t="s">
        <v>124</v>
      </c>
      <c r="B96" s="22" t="s">
        <v>123</v>
      </c>
      <c r="C96" s="23" t="s">
        <v>14</v>
      </c>
      <c r="D96" s="22" t="s">
        <v>47</v>
      </c>
      <c r="E96" s="22" t="s">
        <v>15</v>
      </c>
      <c r="F96" s="24">
        <v>173.49</v>
      </c>
      <c r="G96" s="24">
        <v>450</v>
      </c>
      <c r="H96" s="24">
        <v>450</v>
      </c>
    </row>
    <row r="97" spans="1:9" ht="34.15" customHeight="1" x14ac:dyDescent="0.25">
      <c r="A97" s="21" t="s">
        <v>125</v>
      </c>
      <c r="B97" s="22" t="s">
        <v>126</v>
      </c>
      <c r="C97" s="23"/>
      <c r="D97" s="22"/>
      <c r="E97" s="22"/>
      <c r="F97" s="24">
        <f>F98</f>
        <v>1694.59</v>
      </c>
      <c r="G97" s="24">
        <f t="shared" ref="G97:H97" si="44">G98</f>
        <v>1480</v>
      </c>
      <c r="H97" s="24">
        <f t="shared" si="44"/>
        <v>1480</v>
      </c>
    </row>
    <row r="98" spans="1:9" ht="51.4" customHeight="1" x14ac:dyDescent="0.25">
      <c r="A98" s="21" t="s">
        <v>127</v>
      </c>
      <c r="B98" s="22" t="s">
        <v>126</v>
      </c>
      <c r="C98" s="23" t="s">
        <v>14</v>
      </c>
      <c r="D98" s="22" t="s">
        <v>47</v>
      </c>
      <c r="E98" s="22" t="s">
        <v>61</v>
      </c>
      <c r="F98" s="24">
        <v>1694.59</v>
      </c>
      <c r="G98" s="24">
        <v>1480</v>
      </c>
      <c r="H98" s="24">
        <v>1480</v>
      </c>
      <c r="I98" s="31"/>
    </row>
    <row r="99" spans="1:9" ht="34.15" customHeight="1" x14ac:dyDescent="0.25">
      <c r="A99" s="21" t="s">
        <v>128</v>
      </c>
      <c r="B99" s="22" t="s">
        <v>129</v>
      </c>
      <c r="C99" s="23"/>
      <c r="D99" s="22"/>
      <c r="E99" s="22"/>
      <c r="F99" s="24">
        <f>F100</f>
        <v>1417.69</v>
      </c>
      <c r="G99" s="24">
        <f t="shared" ref="G99:H99" si="45">G100</f>
        <v>2000</v>
      </c>
      <c r="H99" s="24">
        <f t="shared" si="45"/>
        <v>1976.62</v>
      </c>
    </row>
    <row r="100" spans="1:9" ht="34.15" customHeight="1" x14ac:dyDescent="0.25">
      <c r="A100" s="21" t="s">
        <v>130</v>
      </c>
      <c r="B100" s="22" t="s">
        <v>129</v>
      </c>
      <c r="C100" s="23" t="s">
        <v>14</v>
      </c>
      <c r="D100" s="22" t="s">
        <v>47</v>
      </c>
      <c r="E100" s="22" t="s">
        <v>93</v>
      </c>
      <c r="F100" s="24">
        <v>1417.69</v>
      </c>
      <c r="G100" s="24">
        <v>2000</v>
      </c>
      <c r="H100" s="24">
        <v>1976.62</v>
      </c>
    </row>
    <row r="101" spans="1:9" ht="34.15" customHeight="1" x14ac:dyDescent="0.25">
      <c r="A101" s="21" t="s">
        <v>131</v>
      </c>
      <c r="B101" s="22" t="s">
        <v>132</v>
      </c>
      <c r="C101" s="23"/>
      <c r="D101" s="22"/>
      <c r="E101" s="22"/>
      <c r="F101" s="24">
        <f>F102</f>
        <v>129.59</v>
      </c>
      <c r="G101" s="24">
        <f t="shared" ref="G101:H101" si="46">G102</f>
        <v>150</v>
      </c>
      <c r="H101" s="24">
        <f t="shared" si="46"/>
        <v>50</v>
      </c>
    </row>
    <row r="102" spans="1:9" ht="51.4" customHeight="1" x14ac:dyDescent="0.25">
      <c r="A102" s="21" t="s">
        <v>133</v>
      </c>
      <c r="B102" s="22" t="s">
        <v>132</v>
      </c>
      <c r="C102" s="23" t="s">
        <v>14</v>
      </c>
      <c r="D102" s="22" t="s">
        <v>47</v>
      </c>
      <c r="E102" s="22" t="s">
        <v>93</v>
      </c>
      <c r="F102" s="24">
        <v>129.59</v>
      </c>
      <c r="G102" s="24">
        <v>150</v>
      </c>
      <c r="H102" s="24">
        <f>150-100</f>
        <v>50</v>
      </c>
    </row>
    <row r="103" spans="1:9" ht="34.15" customHeight="1" x14ac:dyDescent="0.25">
      <c r="A103" s="21" t="s">
        <v>134</v>
      </c>
      <c r="B103" s="22" t="s">
        <v>135</v>
      </c>
      <c r="C103" s="23"/>
      <c r="D103" s="22"/>
      <c r="E103" s="22"/>
      <c r="F103" s="24">
        <f>F104+F105</f>
        <v>190.64</v>
      </c>
      <c r="G103" s="24">
        <f t="shared" ref="G103:H103" si="47">G104+G105</f>
        <v>120</v>
      </c>
      <c r="H103" s="24">
        <f t="shared" si="47"/>
        <v>120</v>
      </c>
    </row>
    <row r="104" spans="1:9" ht="51.4" customHeight="1" x14ac:dyDescent="0.25">
      <c r="A104" s="21" t="s">
        <v>136</v>
      </c>
      <c r="B104" s="22" t="s">
        <v>135</v>
      </c>
      <c r="C104" s="23" t="s">
        <v>14</v>
      </c>
      <c r="D104" s="22" t="s">
        <v>47</v>
      </c>
      <c r="E104" s="22" t="s">
        <v>61</v>
      </c>
      <c r="F104" s="24">
        <v>2.5</v>
      </c>
      <c r="G104" s="24">
        <v>20</v>
      </c>
      <c r="H104" s="24">
        <v>20</v>
      </c>
    </row>
    <row r="105" spans="1:9" ht="51.4" customHeight="1" x14ac:dyDescent="0.25">
      <c r="A105" s="21" t="s">
        <v>136</v>
      </c>
      <c r="B105" s="22" t="s">
        <v>135</v>
      </c>
      <c r="C105" s="23" t="s">
        <v>14</v>
      </c>
      <c r="D105" s="22" t="s">
        <v>47</v>
      </c>
      <c r="E105" s="22" t="s">
        <v>93</v>
      </c>
      <c r="F105" s="24">
        <v>188.14</v>
      </c>
      <c r="G105" s="24">
        <v>100</v>
      </c>
      <c r="H105" s="24">
        <v>100</v>
      </c>
    </row>
    <row r="106" spans="1:9" ht="34.15" customHeight="1" x14ac:dyDescent="0.25">
      <c r="A106" s="21" t="s">
        <v>137</v>
      </c>
      <c r="B106" s="22" t="s">
        <v>138</v>
      </c>
      <c r="C106" s="23"/>
      <c r="D106" s="22"/>
      <c r="E106" s="22"/>
      <c r="F106" s="24">
        <f>F107</f>
        <v>2819.38</v>
      </c>
      <c r="G106" s="24">
        <f t="shared" ref="G106:H106" si="48">G107</f>
        <v>1908.58</v>
      </c>
      <c r="H106" s="24">
        <f t="shared" si="48"/>
        <v>1916.19</v>
      </c>
    </row>
    <row r="107" spans="1:9" ht="51.4" customHeight="1" x14ac:dyDescent="0.25">
      <c r="A107" s="21" t="s">
        <v>139</v>
      </c>
      <c r="B107" s="22" t="s">
        <v>138</v>
      </c>
      <c r="C107" s="23" t="s">
        <v>14</v>
      </c>
      <c r="D107" s="22" t="s">
        <v>47</v>
      </c>
      <c r="E107" s="22" t="s">
        <v>93</v>
      </c>
      <c r="F107" s="24">
        <v>2819.38</v>
      </c>
      <c r="G107" s="24">
        <v>1908.58</v>
      </c>
      <c r="H107" s="24">
        <v>1916.19</v>
      </c>
    </row>
    <row r="108" spans="1:9" ht="34.15" customHeight="1" x14ac:dyDescent="0.25">
      <c r="A108" s="21" t="s">
        <v>140</v>
      </c>
      <c r="B108" s="22" t="s">
        <v>141</v>
      </c>
      <c r="C108" s="23"/>
      <c r="D108" s="22"/>
      <c r="E108" s="22"/>
      <c r="F108" s="24">
        <f>F109</f>
        <v>200</v>
      </c>
      <c r="G108" s="24">
        <f t="shared" ref="G108:H108" si="49">G109</f>
        <v>250</v>
      </c>
      <c r="H108" s="24">
        <f t="shared" si="49"/>
        <v>200</v>
      </c>
    </row>
    <row r="109" spans="1:9" ht="51.4" customHeight="1" x14ac:dyDescent="0.25">
      <c r="A109" s="21" t="s">
        <v>142</v>
      </c>
      <c r="B109" s="22" t="s">
        <v>141</v>
      </c>
      <c r="C109" s="23" t="s">
        <v>14</v>
      </c>
      <c r="D109" s="22" t="s">
        <v>47</v>
      </c>
      <c r="E109" s="22" t="s">
        <v>93</v>
      </c>
      <c r="F109" s="24">
        <v>200</v>
      </c>
      <c r="G109" s="24">
        <v>250</v>
      </c>
      <c r="H109" s="24">
        <v>200</v>
      </c>
    </row>
    <row r="110" spans="1:9" ht="51.4" customHeight="1" x14ac:dyDescent="0.25">
      <c r="A110" s="21" t="s">
        <v>143</v>
      </c>
      <c r="B110" s="22" t="s">
        <v>144</v>
      </c>
      <c r="C110" s="23"/>
      <c r="D110" s="22"/>
      <c r="E110" s="22"/>
      <c r="F110" s="24">
        <f>F111</f>
        <v>1140.75</v>
      </c>
      <c r="G110" s="24">
        <f t="shared" ref="G110:H110" si="50">G111</f>
        <v>1250</v>
      </c>
      <c r="H110" s="24">
        <f t="shared" si="50"/>
        <v>1300</v>
      </c>
    </row>
    <row r="111" spans="1:9" ht="55.5" customHeight="1" x14ac:dyDescent="0.25">
      <c r="A111" s="21" t="s">
        <v>145</v>
      </c>
      <c r="B111" s="22" t="s">
        <v>144</v>
      </c>
      <c r="C111" s="23" t="s">
        <v>14</v>
      </c>
      <c r="D111" s="22" t="s">
        <v>47</v>
      </c>
      <c r="E111" s="22" t="s">
        <v>15</v>
      </c>
      <c r="F111" s="24">
        <v>1140.75</v>
      </c>
      <c r="G111" s="24">
        <v>1250</v>
      </c>
      <c r="H111" s="24">
        <v>1300</v>
      </c>
    </row>
    <row r="112" spans="1:9" ht="34.15" customHeight="1" x14ac:dyDescent="0.25">
      <c r="A112" s="21" t="s">
        <v>227</v>
      </c>
      <c r="B112" s="22" t="s">
        <v>226</v>
      </c>
      <c r="C112" s="23"/>
      <c r="D112" s="22"/>
      <c r="E112" s="22"/>
      <c r="F112" s="24">
        <f>F113</f>
        <v>500.76</v>
      </c>
      <c r="G112" s="24">
        <f t="shared" ref="G112:H112" si="51">G113</f>
        <v>500</v>
      </c>
      <c r="H112" s="24">
        <f t="shared" si="51"/>
        <v>135.38999999999999</v>
      </c>
    </row>
    <row r="113" spans="1:8" ht="51.4" customHeight="1" x14ac:dyDescent="0.25">
      <c r="A113" s="21" t="s">
        <v>228</v>
      </c>
      <c r="B113" s="22" t="s">
        <v>226</v>
      </c>
      <c r="C113" s="23" t="s">
        <v>14</v>
      </c>
      <c r="D113" s="22" t="s">
        <v>47</v>
      </c>
      <c r="E113" s="22" t="s">
        <v>93</v>
      </c>
      <c r="F113" s="24">
        <v>500.76</v>
      </c>
      <c r="G113" s="24">
        <v>500</v>
      </c>
      <c r="H113" s="24">
        <v>135.38999999999999</v>
      </c>
    </row>
    <row r="114" spans="1:8" ht="34.15" customHeight="1" x14ac:dyDescent="0.25">
      <c r="A114" s="17" t="s">
        <v>148</v>
      </c>
      <c r="B114" s="18" t="s">
        <v>149</v>
      </c>
      <c r="C114" s="19"/>
      <c r="D114" s="18"/>
      <c r="E114" s="18"/>
      <c r="F114" s="20">
        <f>F115+F119+F122+F124+F126+F128</f>
        <v>18802.669999999998</v>
      </c>
      <c r="G114" s="20">
        <f t="shared" ref="G114:H114" si="52">G115+G119+G122+G124+G126+G128</f>
        <v>15483.4</v>
      </c>
      <c r="H114" s="20">
        <f t="shared" si="52"/>
        <v>13678.529999999999</v>
      </c>
    </row>
    <row r="115" spans="1:8" ht="26.25" customHeight="1" x14ac:dyDescent="0.25">
      <c r="A115" s="21" t="s">
        <v>150</v>
      </c>
      <c r="B115" s="22" t="s">
        <v>151</v>
      </c>
      <c r="C115" s="23"/>
      <c r="D115" s="22"/>
      <c r="E115" s="22"/>
      <c r="F115" s="24">
        <f>F116+F117+F118</f>
        <v>10163.120000000001</v>
      </c>
      <c r="G115" s="24">
        <f t="shared" ref="G115:H115" si="53">G116+G117+G118</f>
        <v>8592.4</v>
      </c>
      <c r="H115" s="24">
        <f t="shared" si="53"/>
        <v>7106.53</v>
      </c>
    </row>
    <row r="116" spans="1:8" ht="72" customHeight="1" x14ac:dyDescent="0.25">
      <c r="A116" s="25" t="s">
        <v>152</v>
      </c>
      <c r="B116" s="22" t="s">
        <v>151</v>
      </c>
      <c r="C116" s="23" t="s">
        <v>29</v>
      </c>
      <c r="D116" s="22" t="s">
        <v>153</v>
      </c>
      <c r="E116" s="22" t="s">
        <v>15</v>
      </c>
      <c r="F116" s="24">
        <v>4856.04</v>
      </c>
      <c r="G116" s="24">
        <v>4678</v>
      </c>
      <c r="H116" s="24">
        <f>4890-607.2</f>
        <v>4282.8</v>
      </c>
    </row>
    <row r="117" spans="1:8" ht="42" customHeight="1" x14ac:dyDescent="0.25">
      <c r="A117" s="21" t="s">
        <v>154</v>
      </c>
      <c r="B117" s="22" t="s">
        <v>151</v>
      </c>
      <c r="C117" s="23" t="s">
        <v>14</v>
      </c>
      <c r="D117" s="22" t="s">
        <v>153</v>
      </c>
      <c r="E117" s="22" t="s">
        <v>15</v>
      </c>
      <c r="F117" s="24">
        <v>5086</v>
      </c>
      <c r="G117" s="24">
        <f>5722-1901.6</f>
        <v>3820.4</v>
      </c>
      <c r="H117" s="24">
        <f>4627.73-1886</f>
        <v>2741.7299999999996</v>
      </c>
    </row>
    <row r="118" spans="1:8" ht="34.15" customHeight="1" x14ac:dyDescent="0.25">
      <c r="A118" s="21" t="s">
        <v>155</v>
      </c>
      <c r="B118" s="22" t="s">
        <v>151</v>
      </c>
      <c r="C118" s="23" t="s">
        <v>70</v>
      </c>
      <c r="D118" s="22" t="s">
        <v>153</v>
      </c>
      <c r="E118" s="22" t="s">
        <v>15</v>
      </c>
      <c r="F118" s="24">
        <v>221.08</v>
      </c>
      <c r="G118" s="24">
        <v>94</v>
      </c>
      <c r="H118" s="24">
        <v>82</v>
      </c>
    </row>
    <row r="119" spans="1:8" ht="34.15" customHeight="1" x14ac:dyDescent="0.25">
      <c r="A119" s="21" t="s">
        <v>156</v>
      </c>
      <c r="B119" s="22" t="s">
        <v>157</v>
      </c>
      <c r="C119" s="23"/>
      <c r="D119" s="22"/>
      <c r="E119" s="22"/>
      <c r="F119" s="24">
        <f>F120+F121</f>
        <v>843.9</v>
      </c>
      <c r="G119" s="24">
        <f t="shared" ref="G119:H119" si="54">G120+G121</f>
        <v>1300</v>
      </c>
      <c r="H119" s="24">
        <f t="shared" si="54"/>
        <v>881</v>
      </c>
    </row>
    <row r="120" spans="1:8" ht="75.75" customHeight="1" x14ac:dyDescent="0.25">
      <c r="A120" s="21" t="s">
        <v>158</v>
      </c>
      <c r="B120" s="22" t="s">
        <v>157</v>
      </c>
      <c r="C120" s="23" t="s">
        <v>29</v>
      </c>
      <c r="D120" s="22" t="s">
        <v>153</v>
      </c>
      <c r="E120" s="22" t="s">
        <v>15</v>
      </c>
      <c r="F120" s="24">
        <v>612.9</v>
      </c>
      <c r="G120" s="24">
        <v>950</v>
      </c>
      <c r="H120" s="24">
        <f>990-250</f>
        <v>740</v>
      </c>
    </row>
    <row r="121" spans="1:8" ht="39.75" customHeight="1" x14ac:dyDescent="0.25">
      <c r="A121" s="21" t="s">
        <v>159</v>
      </c>
      <c r="B121" s="22" t="s">
        <v>157</v>
      </c>
      <c r="C121" s="23" t="s">
        <v>14</v>
      </c>
      <c r="D121" s="22" t="s">
        <v>153</v>
      </c>
      <c r="E121" s="22" t="s">
        <v>15</v>
      </c>
      <c r="F121" s="24">
        <v>231</v>
      </c>
      <c r="G121" s="24">
        <v>350</v>
      </c>
      <c r="H121" s="24">
        <f>250-109</f>
        <v>141</v>
      </c>
    </row>
    <row r="122" spans="1:8" ht="24.75" customHeight="1" x14ac:dyDescent="0.25">
      <c r="A122" s="21" t="s">
        <v>160</v>
      </c>
      <c r="B122" s="22" t="s">
        <v>161</v>
      </c>
      <c r="C122" s="23"/>
      <c r="D122" s="22"/>
      <c r="E122" s="22"/>
      <c r="F122" s="24">
        <f>F123</f>
        <v>550</v>
      </c>
      <c r="G122" s="24">
        <f t="shared" ref="G122:H122" si="55">G123</f>
        <v>600</v>
      </c>
      <c r="H122" s="24">
        <f t="shared" si="55"/>
        <v>700</v>
      </c>
    </row>
    <row r="123" spans="1:8" ht="51.4" customHeight="1" x14ac:dyDescent="0.25">
      <c r="A123" s="21" t="s">
        <v>162</v>
      </c>
      <c r="B123" s="22" t="s">
        <v>161</v>
      </c>
      <c r="C123" s="23" t="s">
        <v>14</v>
      </c>
      <c r="D123" s="22" t="s">
        <v>153</v>
      </c>
      <c r="E123" s="22" t="s">
        <v>15</v>
      </c>
      <c r="F123" s="24">
        <v>550</v>
      </c>
      <c r="G123" s="24">
        <v>600</v>
      </c>
      <c r="H123" s="24">
        <v>700</v>
      </c>
    </row>
    <row r="124" spans="1:8" ht="73.5" customHeight="1" x14ac:dyDescent="0.25">
      <c r="A124" s="25" t="s">
        <v>163</v>
      </c>
      <c r="B124" s="22" t="s">
        <v>164</v>
      </c>
      <c r="C124" s="23"/>
      <c r="D124" s="22"/>
      <c r="E124" s="22"/>
      <c r="F124" s="24">
        <f>F125</f>
        <v>6551.2</v>
      </c>
      <c r="G124" s="24">
        <f t="shared" ref="G124:H124" si="56">G125</f>
        <v>4991</v>
      </c>
      <c r="H124" s="24">
        <f t="shared" si="56"/>
        <v>4991</v>
      </c>
    </row>
    <row r="125" spans="1:8" ht="112.5" customHeight="1" x14ac:dyDescent="0.25">
      <c r="A125" s="25" t="s">
        <v>165</v>
      </c>
      <c r="B125" s="22" t="s">
        <v>164</v>
      </c>
      <c r="C125" s="23" t="s">
        <v>29</v>
      </c>
      <c r="D125" s="22" t="s">
        <v>153</v>
      </c>
      <c r="E125" s="22" t="s">
        <v>15</v>
      </c>
      <c r="F125" s="24">
        <v>6551.2</v>
      </c>
      <c r="G125" s="24">
        <v>4991</v>
      </c>
      <c r="H125" s="24">
        <v>4991</v>
      </c>
    </row>
    <row r="126" spans="1:8" ht="54" customHeight="1" x14ac:dyDescent="0.25">
      <c r="A126" s="21" t="s">
        <v>230</v>
      </c>
      <c r="B126" s="22" t="s">
        <v>229</v>
      </c>
      <c r="C126" s="23"/>
      <c r="D126" s="22"/>
      <c r="E126" s="22"/>
      <c r="F126" s="24">
        <f>F127</f>
        <v>483.92</v>
      </c>
      <c r="G126" s="24">
        <f t="shared" ref="G126:H126" si="57">G127</f>
        <v>0</v>
      </c>
      <c r="H126" s="24">
        <f t="shared" si="57"/>
        <v>0</v>
      </c>
    </row>
    <row r="127" spans="1:8" ht="68.45" customHeight="1" x14ac:dyDescent="0.25">
      <c r="A127" s="21" t="s">
        <v>231</v>
      </c>
      <c r="B127" s="22" t="s">
        <v>229</v>
      </c>
      <c r="C127" s="23">
        <v>200</v>
      </c>
      <c r="D127" s="22" t="s">
        <v>153</v>
      </c>
      <c r="E127" s="22" t="s">
        <v>15</v>
      </c>
      <c r="F127" s="24">
        <v>483.92</v>
      </c>
      <c r="G127" s="24">
        <v>0</v>
      </c>
      <c r="H127" s="24">
        <v>0</v>
      </c>
    </row>
    <row r="128" spans="1:8" ht="51.4" customHeight="1" x14ac:dyDescent="0.25">
      <c r="A128" s="21" t="s">
        <v>166</v>
      </c>
      <c r="B128" s="22" t="s">
        <v>167</v>
      </c>
      <c r="C128" s="23"/>
      <c r="D128" s="22"/>
      <c r="E128" s="22"/>
      <c r="F128" s="24">
        <f>F129</f>
        <v>210.53</v>
      </c>
      <c r="G128" s="24">
        <f t="shared" ref="G128:H128" si="58">G129</f>
        <v>0</v>
      </c>
      <c r="H128" s="24">
        <f t="shared" si="58"/>
        <v>0</v>
      </c>
    </row>
    <row r="129" spans="1:9" ht="68.45" customHeight="1" x14ac:dyDescent="0.25">
      <c r="A129" s="21" t="s">
        <v>168</v>
      </c>
      <c r="B129" s="22" t="s">
        <v>167</v>
      </c>
      <c r="C129" s="23" t="s">
        <v>14</v>
      </c>
      <c r="D129" s="22" t="s">
        <v>153</v>
      </c>
      <c r="E129" s="22" t="s">
        <v>15</v>
      </c>
      <c r="F129" s="24">
        <v>210.53</v>
      </c>
      <c r="G129" s="24">
        <v>0</v>
      </c>
      <c r="H129" s="24">
        <v>0</v>
      </c>
    </row>
    <row r="130" spans="1:9" ht="34.15" customHeight="1" x14ac:dyDescent="0.25">
      <c r="A130" s="27" t="s">
        <v>169</v>
      </c>
      <c r="B130" s="28" t="s">
        <v>170</v>
      </c>
      <c r="C130" s="29"/>
      <c r="D130" s="28"/>
      <c r="E130" s="28"/>
      <c r="F130" s="30">
        <f>F131+F133+F135</f>
        <v>598.32999999999993</v>
      </c>
      <c r="G130" s="30">
        <f>G131+G133+G135</f>
        <v>673</v>
      </c>
      <c r="H130" s="30">
        <f>H131+H133+H135</f>
        <v>693</v>
      </c>
    </row>
    <row r="131" spans="1:9" ht="34.15" customHeight="1" x14ac:dyDescent="0.25">
      <c r="A131" s="21" t="s">
        <v>171</v>
      </c>
      <c r="B131" s="22" t="s">
        <v>172</v>
      </c>
      <c r="C131" s="23"/>
      <c r="D131" s="22"/>
      <c r="E131" s="22"/>
      <c r="F131" s="24">
        <f>F132</f>
        <v>20</v>
      </c>
      <c r="G131" s="24">
        <f t="shared" ref="G131:H131" si="59">G132</f>
        <v>20</v>
      </c>
      <c r="H131" s="24">
        <f t="shared" si="59"/>
        <v>20</v>
      </c>
    </row>
    <row r="132" spans="1:9" ht="39" customHeight="1" x14ac:dyDescent="0.25">
      <c r="A132" s="21" t="s">
        <v>173</v>
      </c>
      <c r="B132" s="22" t="s">
        <v>172</v>
      </c>
      <c r="C132" s="23" t="s">
        <v>14</v>
      </c>
      <c r="D132" s="22" t="s">
        <v>65</v>
      </c>
      <c r="E132" s="22" t="s">
        <v>65</v>
      </c>
      <c r="F132" s="24">
        <v>20</v>
      </c>
      <c r="G132" s="24">
        <v>20</v>
      </c>
      <c r="H132" s="24">
        <v>20</v>
      </c>
    </row>
    <row r="133" spans="1:9" ht="22.5" customHeight="1" x14ac:dyDescent="0.25">
      <c r="A133" s="21" t="s">
        <v>174</v>
      </c>
      <c r="B133" s="22" t="s">
        <v>175</v>
      </c>
      <c r="C133" s="23"/>
      <c r="D133" s="22"/>
      <c r="E133" s="22"/>
      <c r="F133" s="24">
        <f>F134</f>
        <v>400.39</v>
      </c>
      <c r="G133" s="24">
        <f t="shared" ref="G133:H133" si="60">G134</f>
        <v>450</v>
      </c>
      <c r="H133" s="24">
        <f t="shared" si="60"/>
        <v>450</v>
      </c>
      <c r="I133" s="31"/>
    </row>
    <row r="134" spans="1:9" ht="51.4" customHeight="1" x14ac:dyDescent="0.25">
      <c r="A134" s="21" t="s">
        <v>176</v>
      </c>
      <c r="B134" s="22" t="s">
        <v>175</v>
      </c>
      <c r="C134" s="23" t="s">
        <v>14</v>
      </c>
      <c r="D134" s="22" t="s">
        <v>71</v>
      </c>
      <c r="E134" s="22" t="s">
        <v>61</v>
      </c>
      <c r="F134" s="24">
        <f>180+220.39</f>
        <v>400.39</v>
      </c>
      <c r="G134" s="24">
        <f>150+300</f>
        <v>450</v>
      </c>
      <c r="H134" s="24">
        <f>150+300</f>
        <v>450</v>
      </c>
      <c r="I134" s="31"/>
    </row>
    <row r="135" spans="1:9" ht="36" customHeight="1" x14ac:dyDescent="0.25">
      <c r="A135" s="21" t="s">
        <v>177</v>
      </c>
      <c r="B135" s="22" t="s">
        <v>178</v>
      </c>
      <c r="C135" s="23"/>
      <c r="D135" s="22"/>
      <c r="E135" s="22"/>
      <c r="F135" s="24">
        <f>F136+F137</f>
        <v>177.94</v>
      </c>
      <c r="G135" s="24">
        <f t="shared" ref="G135:H135" si="61">G136+G137</f>
        <v>203</v>
      </c>
      <c r="H135" s="24">
        <f t="shared" si="61"/>
        <v>223</v>
      </c>
    </row>
    <row r="136" spans="1:9" ht="87" customHeight="1" x14ac:dyDescent="0.25">
      <c r="A136" s="21" t="s">
        <v>221</v>
      </c>
      <c r="B136" s="22" t="s">
        <v>178</v>
      </c>
      <c r="C136" s="23">
        <v>100</v>
      </c>
      <c r="D136" s="22" t="s">
        <v>65</v>
      </c>
      <c r="E136" s="22" t="s">
        <v>65</v>
      </c>
      <c r="F136" s="24">
        <v>174.94</v>
      </c>
      <c r="G136" s="24">
        <v>200</v>
      </c>
      <c r="H136" s="24">
        <v>220</v>
      </c>
    </row>
    <row r="137" spans="1:9" ht="55.5" customHeight="1" x14ac:dyDescent="0.25">
      <c r="A137" s="21" t="s">
        <v>179</v>
      </c>
      <c r="B137" s="22" t="s">
        <v>178</v>
      </c>
      <c r="C137" s="23" t="s">
        <v>14</v>
      </c>
      <c r="D137" s="22" t="s">
        <v>65</v>
      </c>
      <c r="E137" s="22" t="s">
        <v>65</v>
      </c>
      <c r="F137" s="24">
        <v>3</v>
      </c>
      <c r="G137" s="24">
        <v>3</v>
      </c>
      <c r="H137" s="24">
        <v>3</v>
      </c>
    </row>
    <row r="138" spans="1:9" ht="34.15" customHeight="1" x14ac:dyDescent="0.25">
      <c r="A138" s="17" t="s">
        <v>180</v>
      </c>
      <c r="B138" s="18" t="s">
        <v>181</v>
      </c>
      <c r="C138" s="19"/>
      <c r="D138" s="18"/>
      <c r="E138" s="18"/>
      <c r="F138" s="20">
        <f>F139+F141+F143+F145+F147+F149+F151+F153+F155+F157</f>
        <v>14345.11</v>
      </c>
      <c r="G138" s="20">
        <f>G139+G141+G143+G145+G147+G149+G151+G153+G155+G157</f>
        <v>6460</v>
      </c>
      <c r="H138" s="20">
        <f>H139+H141+H143+H145+H147+H149+H151+H153+H155+H157</f>
        <v>6050.6</v>
      </c>
    </row>
    <row r="139" spans="1:9" ht="22.5" customHeight="1" x14ac:dyDescent="0.25">
      <c r="A139" s="21" t="s">
        <v>182</v>
      </c>
      <c r="B139" s="22" t="s">
        <v>183</v>
      </c>
      <c r="C139" s="23"/>
      <c r="D139" s="22"/>
      <c r="E139" s="22"/>
      <c r="F139" s="24">
        <f>F140</f>
        <v>128.61000000000001</v>
      </c>
      <c r="G139" s="24">
        <f t="shared" ref="G139:H139" si="62">G140</f>
        <v>300</v>
      </c>
      <c r="H139" s="24">
        <f t="shared" si="62"/>
        <v>300</v>
      </c>
    </row>
    <row r="140" spans="1:9" ht="51.4" customHeight="1" x14ac:dyDescent="0.25">
      <c r="A140" s="21" t="s">
        <v>184</v>
      </c>
      <c r="B140" s="22" t="s">
        <v>183</v>
      </c>
      <c r="C140" s="23" t="s">
        <v>14</v>
      </c>
      <c r="D140" s="22" t="s">
        <v>16</v>
      </c>
      <c r="E140" s="22" t="s">
        <v>185</v>
      </c>
      <c r="F140" s="24">
        <v>128.61000000000001</v>
      </c>
      <c r="G140" s="24">
        <v>300</v>
      </c>
      <c r="H140" s="24">
        <v>300</v>
      </c>
    </row>
    <row r="141" spans="1:9" ht="21.75" customHeight="1" x14ac:dyDescent="0.25">
      <c r="A141" s="21" t="s">
        <v>186</v>
      </c>
      <c r="B141" s="22" t="s">
        <v>187</v>
      </c>
      <c r="C141" s="23"/>
      <c r="D141" s="22"/>
      <c r="E141" s="22"/>
      <c r="F141" s="24">
        <f>F142</f>
        <v>2909.73</v>
      </c>
      <c r="G141" s="24">
        <f t="shared" ref="G141:H141" si="63">G142</f>
        <v>2000</v>
      </c>
      <c r="H141" s="24">
        <f t="shared" si="63"/>
        <v>2100</v>
      </c>
    </row>
    <row r="142" spans="1:9" ht="39" customHeight="1" x14ac:dyDescent="0.25">
      <c r="A142" s="21" t="s">
        <v>188</v>
      </c>
      <c r="B142" s="22" t="s">
        <v>187</v>
      </c>
      <c r="C142" s="23" t="s">
        <v>14</v>
      </c>
      <c r="D142" s="22" t="s">
        <v>16</v>
      </c>
      <c r="E142" s="22" t="s">
        <v>185</v>
      </c>
      <c r="F142" s="24">
        <v>2909.73</v>
      </c>
      <c r="G142" s="24">
        <v>2000</v>
      </c>
      <c r="H142" s="24">
        <v>2100</v>
      </c>
    </row>
    <row r="143" spans="1:9" ht="43.5" customHeight="1" x14ac:dyDescent="0.25">
      <c r="A143" s="21" t="s">
        <v>189</v>
      </c>
      <c r="B143" s="22" t="s">
        <v>190</v>
      </c>
      <c r="C143" s="23"/>
      <c r="D143" s="22"/>
      <c r="E143" s="22"/>
      <c r="F143" s="24">
        <f>F144</f>
        <v>201.54</v>
      </c>
      <c r="G143" s="24">
        <f t="shared" ref="G143:H143" si="64">G144</f>
        <v>0</v>
      </c>
      <c r="H143" s="24">
        <f t="shared" si="64"/>
        <v>0</v>
      </c>
    </row>
    <row r="144" spans="1:9" ht="53.25" customHeight="1" x14ac:dyDescent="0.25">
      <c r="A144" s="21" t="s">
        <v>191</v>
      </c>
      <c r="B144" s="22" t="s">
        <v>190</v>
      </c>
      <c r="C144" s="23" t="s">
        <v>14</v>
      </c>
      <c r="D144" s="22" t="s">
        <v>16</v>
      </c>
      <c r="E144" s="22" t="s">
        <v>185</v>
      </c>
      <c r="F144" s="24">
        <v>201.54</v>
      </c>
      <c r="G144" s="24">
        <v>0</v>
      </c>
      <c r="H144" s="24">
        <v>0</v>
      </c>
    </row>
    <row r="145" spans="1:8" ht="34.15" customHeight="1" x14ac:dyDescent="0.25">
      <c r="A145" s="21" t="s">
        <v>192</v>
      </c>
      <c r="B145" s="22" t="s">
        <v>193</v>
      </c>
      <c r="C145" s="23"/>
      <c r="D145" s="22"/>
      <c r="E145" s="22"/>
      <c r="F145" s="24">
        <f>F146</f>
        <v>136.05000000000001</v>
      </c>
      <c r="G145" s="24">
        <f t="shared" ref="G145:H145" si="65">G146</f>
        <v>150</v>
      </c>
      <c r="H145" s="24">
        <f t="shared" si="65"/>
        <v>150</v>
      </c>
    </row>
    <row r="146" spans="1:8" ht="51.4" customHeight="1" x14ac:dyDescent="0.25">
      <c r="A146" s="21" t="s">
        <v>194</v>
      </c>
      <c r="B146" s="22" t="s">
        <v>193</v>
      </c>
      <c r="C146" s="23" t="s">
        <v>14</v>
      </c>
      <c r="D146" s="22" t="s">
        <v>16</v>
      </c>
      <c r="E146" s="22" t="s">
        <v>185</v>
      </c>
      <c r="F146" s="24">
        <v>136.05000000000001</v>
      </c>
      <c r="G146" s="24">
        <v>150</v>
      </c>
      <c r="H146" s="24">
        <v>150</v>
      </c>
    </row>
    <row r="147" spans="1:8" ht="26.25" customHeight="1" x14ac:dyDescent="0.25">
      <c r="A147" s="21" t="s">
        <v>195</v>
      </c>
      <c r="B147" s="22" t="s">
        <v>196</v>
      </c>
      <c r="C147" s="23"/>
      <c r="D147" s="22"/>
      <c r="E147" s="22"/>
      <c r="F147" s="24">
        <f>F148</f>
        <v>550</v>
      </c>
      <c r="G147" s="24">
        <f t="shared" ref="G147:H147" si="66">G148</f>
        <v>4000</v>
      </c>
      <c r="H147" s="24">
        <f t="shared" si="66"/>
        <v>3490.6</v>
      </c>
    </row>
    <row r="148" spans="1:8" ht="38.25" customHeight="1" x14ac:dyDescent="0.25">
      <c r="A148" s="21" t="s">
        <v>197</v>
      </c>
      <c r="B148" s="22" t="s">
        <v>196</v>
      </c>
      <c r="C148" s="23" t="s">
        <v>14</v>
      </c>
      <c r="D148" s="22" t="s">
        <v>16</v>
      </c>
      <c r="E148" s="22" t="s">
        <v>185</v>
      </c>
      <c r="F148" s="24">
        <v>550</v>
      </c>
      <c r="G148" s="24">
        <v>4000</v>
      </c>
      <c r="H148" s="24">
        <v>3490.6</v>
      </c>
    </row>
    <row r="149" spans="1:8" ht="38.25" customHeight="1" x14ac:dyDescent="0.25">
      <c r="A149" s="21" t="s">
        <v>237</v>
      </c>
      <c r="B149" s="22" t="s">
        <v>238</v>
      </c>
      <c r="C149" s="23"/>
      <c r="D149" s="22"/>
      <c r="E149" s="22"/>
      <c r="F149" s="24">
        <f>F150</f>
        <v>5169.67</v>
      </c>
      <c r="G149" s="24">
        <f>G150</f>
        <v>0</v>
      </c>
      <c r="H149" s="24">
        <f>H150</f>
        <v>0</v>
      </c>
    </row>
    <row r="150" spans="1:8" ht="38.25" customHeight="1" x14ac:dyDescent="0.25">
      <c r="A150" s="21" t="s">
        <v>239</v>
      </c>
      <c r="B150" s="22" t="s">
        <v>238</v>
      </c>
      <c r="C150" s="23">
        <v>200</v>
      </c>
      <c r="D150" s="22" t="s">
        <v>16</v>
      </c>
      <c r="E150" s="22" t="s">
        <v>185</v>
      </c>
      <c r="F150" s="24">
        <v>5169.67</v>
      </c>
      <c r="G150" s="24">
        <v>0</v>
      </c>
      <c r="H150" s="24">
        <v>0</v>
      </c>
    </row>
    <row r="151" spans="1:8" ht="34.15" customHeight="1" x14ac:dyDescent="0.25">
      <c r="A151" s="21" t="s">
        <v>198</v>
      </c>
      <c r="B151" s="22" t="s">
        <v>199</v>
      </c>
      <c r="C151" s="23"/>
      <c r="D151" s="22"/>
      <c r="E151" s="22"/>
      <c r="F151" s="24">
        <f>F152</f>
        <v>6.91</v>
      </c>
      <c r="G151" s="24">
        <f t="shared" ref="G151:H151" si="67">G152</f>
        <v>10</v>
      </c>
      <c r="H151" s="24">
        <f t="shared" si="67"/>
        <v>10</v>
      </c>
    </row>
    <row r="152" spans="1:8" ht="52.5" customHeight="1" x14ac:dyDescent="0.25">
      <c r="A152" s="21" t="s">
        <v>200</v>
      </c>
      <c r="B152" s="22" t="s">
        <v>199</v>
      </c>
      <c r="C152" s="23" t="s">
        <v>14</v>
      </c>
      <c r="D152" s="22" t="s">
        <v>16</v>
      </c>
      <c r="E152" s="22" t="s">
        <v>185</v>
      </c>
      <c r="F152" s="24">
        <v>6.91</v>
      </c>
      <c r="G152" s="24">
        <v>10</v>
      </c>
      <c r="H152" s="24">
        <v>10</v>
      </c>
    </row>
    <row r="153" spans="1:8" ht="70.5" customHeight="1" x14ac:dyDescent="0.25">
      <c r="A153" s="25" t="s">
        <v>201</v>
      </c>
      <c r="B153" s="22" t="s">
        <v>202</v>
      </c>
      <c r="C153" s="23"/>
      <c r="D153" s="22"/>
      <c r="E153" s="22"/>
      <c r="F153" s="24">
        <f>F154</f>
        <v>1133.78</v>
      </c>
      <c r="G153" s="24">
        <f t="shared" ref="G153:H153" si="68">G154</f>
        <v>0</v>
      </c>
      <c r="H153" s="24">
        <f t="shared" si="68"/>
        <v>0</v>
      </c>
    </row>
    <row r="154" spans="1:8" ht="92.25" customHeight="1" x14ac:dyDescent="0.25">
      <c r="A154" s="25" t="s">
        <v>203</v>
      </c>
      <c r="B154" s="22" t="s">
        <v>202</v>
      </c>
      <c r="C154" s="23" t="s">
        <v>14</v>
      </c>
      <c r="D154" s="22" t="s">
        <v>16</v>
      </c>
      <c r="E154" s="22" t="s">
        <v>185</v>
      </c>
      <c r="F154" s="24">
        <v>1133.78</v>
      </c>
      <c r="G154" s="24">
        <v>0</v>
      </c>
      <c r="H154" s="24">
        <v>0</v>
      </c>
    </row>
    <row r="155" spans="1:8" ht="72.75" customHeight="1" x14ac:dyDescent="0.25">
      <c r="A155" s="25" t="s">
        <v>204</v>
      </c>
      <c r="B155" s="22" t="s">
        <v>205</v>
      </c>
      <c r="C155" s="23"/>
      <c r="D155" s="22"/>
      <c r="E155" s="22"/>
      <c r="F155" s="24">
        <f>F156</f>
        <v>1245.67</v>
      </c>
      <c r="G155" s="24">
        <f t="shared" ref="G155:H155" si="69">G156</f>
        <v>0</v>
      </c>
      <c r="H155" s="24">
        <f t="shared" si="69"/>
        <v>0</v>
      </c>
    </row>
    <row r="156" spans="1:8" ht="89.25" customHeight="1" x14ac:dyDescent="0.25">
      <c r="A156" s="25" t="s">
        <v>206</v>
      </c>
      <c r="B156" s="22" t="s">
        <v>205</v>
      </c>
      <c r="C156" s="23" t="s">
        <v>14</v>
      </c>
      <c r="D156" s="22" t="s">
        <v>16</v>
      </c>
      <c r="E156" s="22" t="s">
        <v>185</v>
      </c>
      <c r="F156" s="24">
        <v>1245.67</v>
      </c>
      <c r="G156" s="24">
        <v>0</v>
      </c>
      <c r="H156" s="24">
        <v>0</v>
      </c>
    </row>
    <row r="157" spans="1:8" ht="69" customHeight="1" x14ac:dyDescent="0.25">
      <c r="A157" s="26" t="s">
        <v>207</v>
      </c>
      <c r="B157" s="22" t="s">
        <v>208</v>
      </c>
      <c r="C157" s="23"/>
      <c r="D157" s="22"/>
      <c r="E157" s="22"/>
      <c r="F157" s="24">
        <f>F158</f>
        <v>2863.15</v>
      </c>
      <c r="G157" s="24">
        <f t="shared" ref="G157:H157" si="70">G158</f>
        <v>0</v>
      </c>
      <c r="H157" s="24">
        <f t="shared" si="70"/>
        <v>0</v>
      </c>
    </row>
    <row r="158" spans="1:8" ht="102.6" customHeight="1" x14ac:dyDescent="0.25">
      <c r="A158" s="25" t="s">
        <v>209</v>
      </c>
      <c r="B158" s="22" t="s">
        <v>208</v>
      </c>
      <c r="C158" s="23" t="s">
        <v>14</v>
      </c>
      <c r="D158" s="22" t="s">
        <v>16</v>
      </c>
      <c r="E158" s="22" t="s">
        <v>185</v>
      </c>
      <c r="F158" s="24">
        <v>2863.15</v>
      </c>
      <c r="G158" s="24">
        <v>0</v>
      </c>
      <c r="H158" s="24">
        <v>0</v>
      </c>
    </row>
    <row r="159" spans="1:8" ht="34.15" customHeight="1" x14ac:dyDescent="0.25">
      <c r="A159" s="34" t="s">
        <v>243</v>
      </c>
      <c r="B159" s="32" t="s">
        <v>240</v>
      </c>
      <c r="C159" s="15"/>
      <c r="D159" s="14"/>
      <c r="E159" s="14"/>
      <c r="F159" s="16">
        <f>F160+F163+F166</f>
        <v>1194.96</v>
      </c>
      <c r="G159" s="16">
        <f>G160+G163+G166</f>
        <v>6567.4000000000005</v>
      </c>
      <c r="H159" s="16">
        <f>H160+H163+H166</f>
        <v>4026.76</v>
      </c>
    </row>
    <row r="160" spans="1:8" ht="34.15" customHeight="1" x14ac:dyDescent="0.25">
      <c r="A160" s="35" t="s">
        <v>259</v>
      </c>
      <c r="B160" s="33" t="s">
        <v>258</v>
      </c>
      <c r="C160" s="19"/>
      <c r="D160" s="18"/>
      <c r="E160" s="18"/>
      <c r="F160" s="20">
        <f>F161</f>
        <v>0</v>
      </c>
      <c r="G160" s="20">
        <f t="shared" ref="G160:H161" si="71">G161</f>
        <v>5657.6</v>
      </c>
      <c r="H160" s="20">
        <f t="shared" si="71"/>
        <v>0</v>
      </c>
    </row>
    <row r="161" spans="1:8" ht="34.15" customHeight="1" x14ac:dyDescent="0.25">
      <c r="A161" s="38" t="s">
        <v>146</v>
      </c>
      <c r="B161" s="40" t="s">
        <v>257</v>
      </c>
      <c r="C161" s="39"/>
      <c r="D161" s="40"/>
      <c r="E161" s="40"/>
      <c r="F161" s="41">
        <f>F162</f>
        <v>0</v>
      </c>
      <c r="G161" s="41">
        <f t="shared" si="71"/>
        <v>5657.6</v>
      </c>
      <c r="H161" s="41">
        <f t="shared" si="71"/>
        <v>0</v>
      </c>
    </row>
    <row r="162" spans="1:8" ht="34.15" customHeight="1" x14ac:dyDescent="0.25">
      <c r="A162" s="38" t="s">
        <v>147</v>
      </c>
      <c r="B162" s="40" t="s">
        <v>257</v>
      </c>
      <c r="C162" s="39" t="s">
        <v>82</v>
      </c>
      <c r="D162" s="40" t="s">
        <v>86</v>
      </c>
      <c r="E162" s="40" t="s">
        <v>93</v>
      </c>
      <c r="F162" s="41">
        <v>0</v>
      </c>
      <c r="G162" s="41">
        <v>5657.6</v>
      </c>
      <c r="H162" s="41">
        <v>0</v>
      </c>
    </row>
    <row r="163" spans="1:8" ht="34.15" customHeight="1" x14ac:dyDescent="0.25">
      <c r="A163" s="35" t="s">
        <v>244</v>
      </c>
      <c r="B163" s="33" t="s">
        <v>241</v>
      </c>
      <c r="C163" s="19"/>
      <c r="D163" s="18"/>
      <c r="E163" s="18"/>
      <c r="F163" s="20">
        <f>F164</f>
        <v>269.85000000000002</v>
      </c>
      <c r="G163" s="20">
        <f t="shared" ref="G163:H163" si="72">G164</f>
        <v>222</v>
      </c>
      <c r="H163" s="20">
        <f t="shared" si="72"/>
        <v>303.88</v>
      </c>
    </row>
    <row r="164" spans="1:8" ht="42" customHeight="1" x14ac:dyDescent="0.25">
      <c r="A164" s="21" t="s">
        <v>210</v>
      </c>
      <c r="B164" s="22" t="s">
        <v>242</v>
      </c>
      <c r="C164" s="23"/>
      <c r="D164" s="22"/>
      <c r="E164" s="22"/>
      <c r="F164" s="24">
        <f>F165</f>
        <v>269.85000000000002</v>
      </c>
      <c r="G164" s="24">
        <f t="shared" ref="G164:H164" si="73">G165</f>
        <v>222</v>
      </c>
      <c r="H164" s="24">
        <f t="shared" si="73"/>
        <v>303.88</v>
      </c>
    </row>
    <row r="165" spans="1:8" ht="61.5" customHeight="1" x14ac:dyDescent="0.25">
      <c r="A165" s="21" t="s">
        <v>211</v>
      </c>
      <c r="B165" s="22" t="s">
        <v>242</v>
      </c>
      <c r="C165" s="23" t="s">
        <v>14</v>
      </c>
      <c r="D165" s="22" t="s">
        <v>47</v>
      </c>
      <c r="E165" s="22" t="s">
        <v>93</v>
      </c>
      <c r="F165" s="24">
        <v>269.85000000000002</v>
      </c>
      <c r="G165" s="24">
        <v>222</v>
      </c>
      <c r="H165" s="24">
        <v>303.88</v>
      </c>
    </row>
    <row r="166" spans="1:8" ht="51.4" customHeight="1" x14ac:dyDescent="0.25">
      <c r="A166" s="17" t="s">
        <v>245</v>
      </c>
      <c r="B166" s="33" t="s">
        <v>246</v>
      </c>
      <c r="C166" s="19"/>
      <c r="D166" s="18"/>
      <c r="E166" s="18"/>
      <c r="F166" s="20">
        <f>F167+F169</f>
        <v>925.11</v>
      </c>
      <c r="G166" s="20">
        <f t="shared" ref="G166:H166" si="74">G167+G169</f>
        <v>687.8</v>
      </c>
      <c r="H166" s="20">
        <f t="shared" si="74"/>
        <v>3722.88</v>
      </c>
    </row>
    <row r="167" spans="1:8" ht="34.15" customHeight="1" x14ac:dyDescent="0.25">
      <c r="A167" s="21" t="s">
        <v>212</v>
      </c>
      <c r="B167" s="22" t="s">
        <v>247</v>
      </c>
      <c r="C167" s="23"/>
      <c r="D167" s="22"/>
      <c r="E167" s="22"/>
      <c r="F167" s="24">
        <f>F168</f>
        <v>925.11</v>
      </c>
      <c r="G167" s="24">
        <f t="shared" ref="G167:H169" si="75">G168</f>
        <v>0</v>
      </c>
      <c r="H167" s="24">
        <f t="shared" si="75"/>
        <v>3722.88</v>
      </c>
    </row>
    <row r="168" spans="1:8" ht="51.4" customHeight="1" x14ac:dyDescent="0.25">
      <c r="A168" s="21" t="s">
        <v>213</v>
      </c>
      <c r="B168" s="22" t="s">
        <v>247</v>
      </c>
      <c r="C168" s="23" t="s">
        <v>14</v>
      </c>
      <c r="D168" s="22" t="s">
        <v>47</v>
      </c>
      <c r="E168" s="22" t="s">
        <v>93</v>
      </c>
      <c r="F168" s="24">
        <v>925.11</v>
      </c>
      <c r="G168" s="24">
        <v>0</v>
      </c>
      <c r="H168" s="24">
        <v>3722.88</v>
      </c>
    </row>
    <row r="169" spans="1:8" ht="34.15" customHeight="1" x14ac:dyDescent="0.25">
      <c r="A169" s="21" t="s">
        <v>266</v>
      </c>
      <c r="B169" s="22" t="s">
        <v>265</v>
      </c>
      <c r="C169" s="23"/>
      <c r="D169" s="22"/>
      <c r="E169" s="22"/>
      <c r="F169" s="24">
        <f>F170</f>
        <v>0</v>
      </c>
      <c r="G169" s="24">
        <f t="shared" si="75"/>
        <v>687.8</v>
      </c>
      <c r="H169" s="24">
        <f t="shared" si="75"/>
        <v>0</v>
      </c>
    </row>
    <row r="170" spans="1:8" ht="51.4" customHeight="1" x14ac:dyDescent="0.25">
      <c r="A170" s="21" t="s">
        <v>267</v>
      </c>
      <c r="B170" s="22" t="s">
        <v>265</v>
      </c>
      <c r="C170" s="23" t="s">
        <v>14</v>
      </c>
      <c r="D170" s="22" t="s">
        <v>51</v>
      </c>
      <c r="E170" s="22" t="s">
        <v>47</v>
      </c>
      <c r="F170" s="24">
        <v>0</v>
      </c>
      <c r="G170" s="24">
        <v>687.8</v>
      </c>
      <c r="H170" s="24">
        <v>0</v>
      </c>
    </row>
    <row r="171" spans="1:8" ht="17.100000000000001" customHeight="1" x14ac:dyDescent="0.25">
      <c r="A171" s="4" t="s">
        <v>214</v>
      </c>
      <c r="B171" s="5"/>
      <c r="C171" s="3"/>
      <c r="D171" s="5"/>
      <c r="E171" s="5"/>
      <c r="F171" s="6">
        <f>F13+F74</f>
        <v>94236.950000000012</v>
      </c>
      <c r="G171" s="6">
        <f>G13+G74</f>
        <v>57912.679999999993</v>
      </c>
      <c r="H171" s="6">
        <f>H13+H74</f>
        <v>53406.89</v>
      </c>
    </row>
  </sheetData>
  <mergeCells count="7">
    <mergeCell ref="A10:H10"/>
    <mergeCell ref="F11:H11"/>
    <mergeCell ref="A11:A12"/>
    <mergeCell ref="B11:B12"/>
    <mergeCell ref="C11:C12"/>
    <mergeCell ref="E11:E12"/>
    <mergeCell ref="D11:D12"/>
  </mergeCells>
  <pageMargins left="1.1811023622047245" right="0.39370078740157483" top="0.78740157480314965" bottom="0.39370078740157483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rep:2.54.0.503</dc:description>
  <cp:lastModifiedBy>Сазонова Елена Анатольевна</cp:lastModifiedBy>
  <cp:lastPrinted>2024-11-25T08:18:38Z</cp:lastPrinted>
  <dcterms:created xsi:type="dcterms:W3CDTF">2022-01-12T11:38:23Z</dcterms:created>
  <dcterms:modified xsi:type="dcterms:W3CDTF">2024-11-25T08:19:36Z</dcterms:modified>
</cp:coreProperties>
</file>