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Сяськелево 1 чтение\"/>
    </mc:Choice>
  </mc:AlternateContent>
  <bookViews>
    <workbookView xWindow="-120" yWindow="-120" windowWidth="29040" windowHeight="1584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F28" i="1" l="1"/>
  <c r="G28" i="1"/>
  <c r="F27" i="1"/>
  <c r="F19" i="1"/>
  <c r="F18" i="1" s="1"/>
  <c r="G242" i="1"/>
  <c r="F242" i="1"/>
  <c r="F227" i="1"/>
  <c r="G227" i="1"/>
  <c r="H227" i="1" s="1"/>
  <c r="H53" i="1"/>
  <c r="G81" i="1"/>
  <c r="F81" i="1"/>
  <c r="G19" i="1"/>
  <c r="H19" i="1" s="1"/>
  <c r="G105" i="1"/>
  <c r="F105" i="1"/>
  <c r="F104" i="1" s="1"/>
  <c r="G184" i="1"/>
  <c r="H184" i="1" s="1"/>
  <c r="G56" i="1"/>
  <c r="F56" i="1"/>
  <c r="G68" i="1"/>
  <c r="F68" i="1"/>
  <c r="G72" i="1"/>
  <c r="F72" i="1"/>
  <c r="G102" i="1"/>
  <c r="F102" i="1"/>
  <c r="F202" i="1"/>
  <c r="F197" i="1" s="1"/>
  <c r="F237" i="1"/>
  <c r="F236" i="1" s="1"/>
  <c r="F231" i="1" s="1"/>
  <c r="G236" i="1"/>
  <c r="G231" i="1" s="1"/>
  <c r="H269" i="1"/>
  <c r="G268" i="1"/>
  <c r="G267" i="1" s="1"/>
  <c r="F268" i="1"/>
  <c r="F263" i="1" s="1"/>
  <c r="F262" i="1" s="1"/>
  <c r="H261" i="1"/>
  <c r="G260" i="1"/>
  <c r="F260" i="1"/>
  <c r="H259" i="1"/>
  <c r="G258" i="1"/>
  <c r="F258" i="1"/>
  <c r="H257" i="1"/>
  <c r="G256" i="1"/>
  <c r="F256" i="1"/>
  <c r="H255" i="1"/>
  <c r="H254" i="1"/>
  <c r="G253" i="1"/>
  <c r="F253" i="1"/>
  <c r="H252" i="1"/>
  <c r="H251" i="1"/>
  <c r="H250" i="1"/>
  <c r="G249" i="1"/>
  <c r="G248" i="1" s="1"/>
  <c r="F249" i="1"/>
  <c r="H246" i="1"/>
  <c r="G245" i="1"/>
  <c r="G244" i="1" s="1"/>
  <c r="F245" i="1"/>
  <c r="F244" i="1" s="1"/>
  <c r="F243" i="1" s="1"/>
  <c r="F241" i="1" s="1"/>
  <c r="H229" i="1"/>
  <c r="G228" i="1"/>
  <c r="G223" i="1" s="1"/>
  <c r="G222" i="1" s="1"/>
  <c r="F228" i="1"/>
  <c r="F226" i="1" s="1"/>
  <c r="F225" i="1" s="1"/>
  <c r="F224" i="1" s="1"/>
  <c r="H221" i="1"/>
  <c r="G220" i="1"/>
  <c r="G219" i="1" s="1"/>
  <c r="F220" i="1"/>
  <c r="F215" i="1" s="1"/>
  <c r="F214" i="1" s="1"/>
  <c r="H213" i="1"/>
  <c r="H212" i="1"/>
  <c r="G211" i="1"/>
  <c r="G204" i="1" s="1"/>
  <c r="F211" i="1"/>
  <c r="H210" i="1"/>
  <c r="G209" i="1"/>
  <c r="F209" i="1"/>
  <c r="H203" i="1"/>
  <c r="G202" i="1"/>
  <c r="G197" i="1" s="1"/>
  <c r="H195" i="1"/>
  <c r="G194" i="1"/>
  <c r="G193" i="1" s="1"/>
  <c r="F194" i="1"/>
  <c r="F193" i="1" s="1"/>
  <c r="H192" i="1"/>
  <c r="G191" i="1"/>
  <c r="G190" i="1" s="1"/>
  <c r="F191" i="1"/>
  <c r="F190" i="1" s="1"/>
  <c r="H188" i="1"/>
  <c r="G187" i="1"/>
  <c r="F187" i="1"/>
  <c r="H186" i="1"/>
  <c r="G185" i="1"/>
  <c r="F185" i="1"/>
  <c r="F183" i="1"/>
  <c r="H182" i="1"/>
  <c r="G181" i="1"/>
  <c r="F181" i="1"/>
  <c r="H180" i="1"/>
  <c r="G179" i="1"/>
  <c r="F179" i="1"/>
  <c r="H178" i="1"/>
  <c r="G177" i="1"/>
  <c r="F177" i="1"/>
  <c r="H174" i="1"/>
  <c r="G173" i="1"/>
  <c r="G172" i="1" s="1"/>
  <c r="F173" i="1"/>
  <c r="F172" i="1" s="1"/>
  <c r="H168" i="1"/>
  <c r="G167" i="1"/>
  <c r="G166" i="1" s="1"/>
  <c r="G165" i="1" s="1"/>
  <c r="F167" i="1"/>
  <c r="F166" i="1" s="1"/>
  <c r="F165" i="1" s="1"/>
  <c r="H161" i="1"/>
  <c r="G160" i="1"/>
  <c r="F160" i="1"/>
  <c r="H159" i="1"/>
  <c r="G158" i="1"/>
  <c r="F158" i="1"/>
  <c r="H153" i="1"/>
  <c r="G152" i="1"/>
  <c r="G151" i="1" s="1"/>
  <c r="F152" i="1"/>
  <c r="F151" i="1" s="1"/>
  <c r="H146" i="1"/>
  <c r="G145" i="1"/>
  <c r="F145" i="1"/>
  <c r="H144" i="1"/>
  <c r="G143" i="1"/>
  <c r="F143" i="1"/>
  <c r="H138" i="1"/>
  <c r="G137" i="1"/>
  <c r="F137" i="1"/>
  <c r="H136" i="1"/>
  <c r="G135" i="1"/>
  <c r="F135" i="1"/>
  <c r="H128" i="1"/>
  <c r="G127" i="1"/>
  <c r="F127" i="1"/>
  <c r="H126" i="1"/>
  <c r="G125" i="1"/>
  <c r="F125" i="1"/>
  <c r="G120" i="1"/>
  <c r="F120" i="1"/>
  <c r="H119" i="1"/>
  <c r="G118" i="1"/>
  <c r="F118" i="1"/>
  <c r="H117" i="1"/>
  <c r="G116" i="1"/>
  <c r="F116" i="1"/>
  <c r="H115" i="1"/>
  <c r="G114" i="1"/>
  <c r="F114" i="1"/>
  <c r="H113" i="1"/>
  <c r="G112" i="1"/>
  <c r="F112" i="1"/>
  <c r="H111" i="1"/>
  <c r="G110" i="1"/>
  <c r="F110" i="1"/>
  <c r="H109" i="1"/>
  <c r="G108" i="1"/>
  <c r="F108" i="1"/>
  <c r="H107" i="1"/>
  <c r="G106" i="1"/>
  <c r="F106" i="1"/>
  <c r="H103" i="1"/>
  <c r="H101" i="1"/>
  <c r="G100" i="1"/>
  <c r="F100" i="1"/>
  <c r="H93" i="1"/>
  <c r="G92" i="1"/>
  <c r="F92" i="1"/>
  <c r="H91" i="1"/>
  <c r="G90" i="1"/>
  <c r="F90" i="1"/>
  <c r="G85" i="1"/>
  <c r="G84" i="1" s="1"/>
  <c r="F85" i="1"/>
  <c r="F84" i="1" s="1"/>
  <c r="H83" i="1"/>
  <c r="G82" i="1"/>
  <c r="G80" i="1" s="1"/>
  <c r="F82" i="1"/>
  <c r="F77" i="1" s="1"/>
  <c r="F76" i="1" s="1"/>
  <c r="H75" i="1"/>
  <c r="G74" i="1"/>
  <c r="F74" i="1"/>
  <c r="H71" i="1"/>
  <c r="G70" i="1"/>
  <c r="F70" i="1"/>
  <c r="H69" i="1"/>
  <c r="H67" i="1"/>
  <c r="G66" i="1"/>
  <c r="F66" i="1"/>
  <c r="H65" i="1"/>
  <c r="G64" i="1"/>
  <c r="F64" i="1"/>
  <c r="H62" i="1"/>
  <c r="G61" i="1"/>
  <c r="G60" i="1" s="1"/>
  <c r="F61" i="1"/>
  <c r="F60" i="1" s="1"/>
  <c r="G54" i="1"/>
  <c r="G49" i="1" s="1"/>
  <c r="F54" i="1"/>
  <c r="F49" i="1" s="1"/>
  <c r="H48" i="1"/>
  <c r="G47" i="1"/>
  <c r="F47" i="1"/>
  <c r="H46" i="1"/>
  <c r="G45" i="1"/>
  <c r="F45" i="1"/>
  <c r="H44" i="1"/>
  <c r="G43" i="1"/>
  <c r="G41" i="1" s="1"/>
  <c r="F43" i="1"/>
  <c r="G38" i="1"/>
  <c r="F38" i="1"/>
  <c r="H37" i="1"/>
  <c r="G36" i="1"/>
  <c r="F36" i="1"/>
  <c r="H35" i="1"/>
  <c r="G34" i="1"/>
  <c r="F34" i="1"/>
  <c r="H32" i="1"/>
  <c r="G31" i="1"/>
  <c r="F31" i="1"/>
  <c r="H30" i="1"/>
  <c r="G29" i="1"/>
  <c r="F29" i="1"/>
  <c r="G27" i="1"/>
  <c r="H24" i="1"/>
  <c r="G23" i="1"/>
  <c r="F23" i="1"/>
  <c r="H22" i="1"/>
  <c r="G21" i="1"/>
  <c r="F21" i="1"/>
  <c r="H20" i="1"/>
  <c r="F13" i="1"/>
  <c r="H28" i="1" l="1"/>
  <c r="H244" i="1"/>
  <c r="G243" i="1"/>
  <c r="F248" i="1"/>
  <c r="F247" i="1" s="1"/>
  <c r="G208" i="1"/>
  <c r="G247" i="1"/>
  <c r="G226" i="1"/>
  <c r="G266" i="1"/>
  <c r="F267" i="1"/>
  <c r="F266" i="1" s="1"/>
  <c r="F265" i="1" s="1"/>
  <c r="F264" i="1" s="1"/>
  <c r="F235" i="1"/>
  <c r="G235" i="1"/>
  <c r="F219" i="1"/>
  <c r="G218" i="1"/>
  <c r="F208" i="1"/>
  <c r="F207" i="1" s="1"/>
  <c r="F206" i="1" s="1"/>
  <c r="F205" i="1" s="1"/>
  <c r="G207" i="1"/>
  <c r="F176" i="1"/>
  <c r="F175" i="1" s="1"/>
  <c r="G189" i="1"/>
  <c r="F201" i="1"/>
  <c r="F200" i="1" s="1"/>
  <c r="F199" i="1" s="1"/>
  <c r="F198" i="1" s="1"/>
  <c r="G201" i="1"/>
  <c r="G200" i="1" s="1"/>
  <c r="G199" i="1" s="1"/>
  <c r="F189" i="1"/>
  <c r="H193" i="1"/>
  <c r="G157" i="1"/>
  <c r="F164" i="1"/>
  <c r="F163" i="1" s="1"/>
  <c r="F171" i="1"/>
  <c r="H172" i="1"/>
  <c r="G171" i="1"/>
  <c r="G124" i="1"/>
  <c r="F157" i="1"/>
  <c r="F156" i="1" s="1"/>
  <c r="F155" i="1" s="1"/>
  <c r="F154" i="1" s="1"/>
  <c r="H166" i="1"/>
  <c r="F134" i="1"/>
  <c r="F133" i="1" s="1"/>
  <c r="F132" i="1" s="1"/>
  <c r="F131" i="1" s="1"/>
  <c r="G134" i="1"/>
  <c r="G133" i="1" s="1"/>
  <c r="G142" i="1"/>
  <c r="G141" i="1" s="1"/>
  <c r="F150" i="1"/>
  <c r="F149" i="1" s="1"/>
  <c r="F148" i="1" s="1"/>
  <c r="H151" i="1"/>
  <c r="G150" i="1"/>
  <c r="F142" i="1"/>
  <c r="H142" i="1" s="1"/>
  <c r="F33" i="1"/>
  <c r="F124" i="1"/>
  <c r="G26" i="1"/>
  <c r="F42" i="1"/>
  <c r="F26" i="1"/>
  <c r="G33" i="1"/>
  <c r="F17" i="1"/>
  <c r="H81" i="1"/>
  <c r="F63" i="1"/>
  <c r="F59" i="1" s="1"/>
  <c r="F58" i="1" s="1"/>
  <c r="F57" i="1" s="1"/>
  <c r="G42" i="1"/>
  <c r="G89" i="1"/>
  <c r="G88" i="1" s="1"/>
  <c r="G63" i="1"/>
  <c r="G59" i="1" s="1"/>
  <c r="G58" i="1" s="1"/>
  <c r="G57" i="1" s="1"/>
  <c r="H60" i="1"/>
  <c r="F89" i="1"/>
  <c r="F88" i="1" s="1"/>
  <c r="F87" i="1" s="1"/>
  <c r="F86" i="1" s="1"/>
  <c r="F99" i="1"/>
  <c r="F98" i="1" s="1"/>
  <c r="F97" i="1" s="1"/>
  <c r="F96" i="1" s="1"/>
  <c r="F80" i="1"/>
  <c r="F79" i="1" s="1"/>
  <c r="F78" i="1" s="1"/>
  <c r="F16" i="1"/>
  <c r="F50" i="1"/>
  <c r="F41" i="1"/>
  <c r="F40" i="1" s="1"/>
  <c r="F39" i="1" s="1"/>
  <c r="G40" i="1"/>
  <c r="F12" i="1"/>
  <c r="G13" i="1"/>
  <c r="G12" i="1" s="1"/>
  <c r="G18" i="1"/>
  <c r="H105" i="1"/>
  <c r="G104" i="1"/>
  <c r="G95" i="1" s="1"/>
  <c r="G94" i="1" s="1"/>
  <c r="G183" i="1"/>
  <c r="H183" i="1" s="1"/>
  <c r="F95" i="1"/>
  <c r="F94" i="1" s="1"/>
  <c r="H160" i="1"/>
  <c r="H110" i="1"/>
  <c r="H152" i="1"/>
  <c r="H145" i="1"/>
  <c r="H66" i="1"/>
  <c r="H253" i="1"/>
  <c r="H237" i="1"/>
  <c r="H249" i="1"/>
  <c r="H21" i="1"/>
  <c r="H90" i="1"/>
  <c r="H118" i="1"/>
  <c r="H38" i="1"/>
  <c r="H108" i="1"/>
  <c r="G196" i="1"/>
  <c r="H64" i="1"/>
  <c r="H116" i="1"/>
  <c r="H61" i="1"/>
  <c r="H68" i="1"/>
  <c r="H158" i="1"/>
  <c r="H211" i="1"/>
  <c r="H74" i="1"/>
  <c r="H102" i="1"/>
  <c r="H127" i="1"/>
  <c r="H143" i="1"/>
  <c r="G240" i="1"/>
  <c r="G239" i="1" s="1"/>
  <c r="H72" i="1"/>
  <c r="H85" i="1"/>
  <c r="H137" i="1"/>
  <c r="H179" i="1"/>
  <c r="H187" i="1"/>
  <c r="H194" i="1"/>
  <c r="H23" i="1"/>
  <c r="H34" i="1"/>
  <c r="H45" i="1"/>
  <c r="H70" i="1"/>
  <c r="H92" i="1"/>
  <c r="H106" i="1"/>
  <c r="H114" i="1"/>
  <c r="H120" i="1"/>
  <c r="H135" i="1"/>
  <c r="H177" i="1"/>
  <c r="H185" i="1"/>
  <c r="H202" i="1"/>
  <c r="H220" i="1"/>
  <c r="H228" i="1"/>
  <c r="H245" i="1"/>
  <c r="H197" i="1"/>
  <c r="H43" i="1"/>
  <c r="H56" i="1"/>
  <c r="H73" i="1"/>
  <c r="H82" i="1"/>
  <c r="H100" i="1"/>
  <c r="H191" i="1"/>
  <c r="G230" i="1"/>
  <c r="H173" i="1"/>
  <c r="H181" i="1"/>
  <c r="H209" i="1"/>
  <c r="F223" i="1"/>
  <c r="H260" i="1"/>
  <c r="H84" i="1"/>
  <c r="H125" i="1"/>
  <c r="H27" i="1"/>
  <c r="H47" i="1"/>
  <c r="H112" i="1"/>
  <c r="H167" i="1"/>
  <c r="H258" i="1"/>
  <c r="H268" i="1"/>
  <c r="H36" i="1"/>
  <c r="H31" i="1"/>
  <c r="H29" i="1"/>
  <c r="G77" i="1"/>
  <c r="F204" i="1"/>
  <c r="G215" i="1"/>
  <c r="F240" i="1"/>
  <c r="F239" i="1" s="1"/>
  <c r="F238" i="1" s="1"/>
  <c r="H256" i="1"/>
  <c r="G263" i="1"/>
  <c r="H248" i="1" l="1"/>
  <c r="H243" i="1"/>
  <c r="H247" i="1"/>
  <c r="H226" i="1"/>
  <c r="G225" i="1"/>
  <c r="G265" i="1"/>
  <c r="H266" i="1"/>
  <c r="F234" i="1"/>
  <c r="F233" i="1" s="1"/>
  <c r="F232" i="1" s="1"/>
  <c r="H208" i="1"/>
  <c r="H267" i="1"/>
  <c r="H201" i="1"/>
  <c r="G217" i="1"/>
  <c r="H157" i="1"/>
  <c r="H207" i="1"/>
  <c r="G206" i="1"/>
  <c r="G156" i="1"/>
  <c r="H156" i="1" s="1"/>
  <c r="F170" i="1"/>
  <c r="F169" i="1" s="1"/>
  <c r="F162" i="1" s="1"/>
  <c r="F147" i="1"/>
  <c r="H200" i="1"/>
  <c r="G176" i="1"/>
  <c r="H33" i="1"/>
  <c r="H171" i="1"/>
  <c r="G25" i="1"/>
  <c r="G164" i="1"/>
  <c r="H165" i="1"/>
  <c r="H134" i="1"/>
  <c r="F141" i="1"/>
  <c r="F140" i="1" s="1"/>
  <c r="F139" i="1" s="1"/>
  <c r="F130" i="1" s="1"/>
  <c r="G149" i="1"/>
  <c r="H150" i="1"/>
  <c r="H42" i="1"/>
  <c r="G140" i="1"/>
  <c r="F25" i="1"/>
  <c r="F15" i="1" s="1"/>
  <c r="F14" i="1" s="1"/>
  <c r="G132" i="1"/>
  <c r="H133" i="1"/>
  <c r="H26" i="1"/>
  <c r="H88" i="1"/>
  <c r="G16" i="1"/>
  <c r="H16" i="1" s="1"/>
  <c r="G17" i="1"/>
  <c r="H17" i="1" s="1"/>
  <c r="H89" i="1"/>
  <c r="G87" i="1"/>
  <c r="H87" i="1" s="1"/>
  <c r="G99" i="1"/>
  <c r="H57" i="1"/>
  <c r="H59" i="1"/>
  <c r="H80" i="1"/>
  <c r="G79" i="1"/>
  <c r="H58" i="1"/>
  <c r="H41" i="1"/>
  <c r="H13" i="1"/>
  <c r="H52" i="1"/>
  <c r="H40" i="1"/>
  <c r="G39" i="1"/>
  <c r="H39" i="1" s="1"/>
  <c r="H18" i="1"/>
  <c r="H104" i="1"/>
  <c r="H223" i="1"/>
  <c r="F222" i="1"/>
  <c r="H12" i="1"/>
  <c r="F230" i="1"/>
  <c r="H230" i="1" s="1"/>
  <c r="H236" i="1"/>
  <c r="H263" i="1"/>
  <c r="G262" i="1"/>
  <c r="H262" i="1" s="1"/>
  <c r="H95" i="1"/>
  <c r="H94" i="1"/>
  <c r="H239" i="1"/>
  <c r="H215" i="1"/>
  <c r="G214" i="1"/>
  <c r="H214" i="1" s="1"/>
  <c r="H204" i="1"/>
  <c r="F196" i="1"/>
  <c r="H77" i="1"/>
  <c r="G76" i="1"/>
  <c r="H240" i="1"/>
  <c r="H242" i="1" l="1"/>
  <c r="G241" i="1"/>
  <c r="H241" i="1" s="1"/>
  <c r="H225" i="1"/>
  <c r="G224" i="1"/>
  <c r="H224" i="1" s="1"/>
  <c r="H265" i="1"/>
  <c r="G264" i="1"/>
  <c r="H264" i="1" s="1"/>
  <c r="G155" i="1"/>
  <c r="H155" i="1" s="1"/>
  <c r="G216" i="1"/>
  <c r="H222" i="1"/>
  <c r="H206" i="1"/>
  <c r="G205" i="1"/>
  <c r="H205" i="1" s="1"/>
  <c r="H199" i="1"/>
  <c r="G198" i="1"/>
  <c r="H198" i="1" s="1"/>
  <c r="F129" i="1"/>
  <c r="F123" i="1" s="1"/>
  <c r="F122" i="1" s="1"/>
  <c r="F121" i="1" s="1"/>
  <c r="H196" i="1"/>
  <c r="H176" i="1"/>
  <c r="G175" i="1"/>
  <c r="H164" i="1"/>
  <c r="G163" i="1"/>
  <c r="H141" i="1"/>
  <c r="H149" i="1"/>
  <c r="G148" i="1"/>
  <c r="H140" i="1"/>
  <c r="G139" i="1"/>
  <c r="H139" i="1" s="1"/>
  <c r="H25" i="1"/>
  <c r="H132" i="1"/>
  <c r="G131" i="1"/>
  <c r="G15" i="1"/>
  <c r="H124" i="1"/>
  <c r="G123" i="1"/>
  <c r="G86" i="1"/>
  <c r="H86" i="1" s="1"/>
  <c r="H99" i="1"/>
  <c r="G98" i="1"/>
  <c r="G78" i="1"/>
  <c r="H78" i="1" s="1"/>
  <c r="H79" i="1"/>
  <c r="G50" i="1"/>
  <c r="H50" i="1" s="1"/>
  <c r="H51" i="1"/>
  <c r="G238" i="1"/>
  <c r="H231" i="1"/>
  <c r="H76" i="1"/>
  <c r="F11" i="1" l="1"/>
  <c r="F270" i="1" s="1"/>
  <c r="G154" i="1"/>
  <c r="H154" i="1" s="1"/>
  <c r="H238" i="1"/>
  <c r="F218" i="1"/>
  <c r="H219" i="1"/>
  <c r="H163" i="1"/>
  <c r="H175" i="1"/>
  <c r="G170" i="1"/>
  <c r="H189" i="1"/>
  <c r="H190" i="1"/>
  <c r="H148" i="1"/>
  <c r="G147" i="1"/>
  <c r="H147" i="1" s="1"/>
  <c r="H131" i="1"/>
  <c r="G130" i="1"/>
  <c r="G14" i="1"/>
  <c r="H14" i="1" s="1"/>
  <c r="H15" i="1"/>
  <c r="G122" i="1"/>
  <c r="H123" i="1"/>
  <c r="H63" i="1"/>
  <c r="G97" i="1"/>
  <c r="H98" i="1"/>
  <c r="H235" i="1" l="1"/>
  <c r="G234" i="1"/>
  <c r="F217" i="1"/>
  <c r="H218" i="1"/>
  <c r="H170" i="1"/>
  <c r="G169" i="1"/>
  <c r="H130" i="1"/>
  <c r="H122" i="1"/>
  <c r="G121" i="1"/>
  <c r="H121" i="1" s="1"/>
  <c r="G96" i="1"/>
  <c r="H96" i="1" s="1"/>
  <c r="H97" i="1"/>
  <c r="G233" i="1" l="1"/>
  <c r="H234" i="1"/>
  <c r="F216" i="1"/>
  <c r="H216" i="1" s="1"/>
  <c r="H217" i="1"/>
  <c r="H169" i="1"/>
  <c r="G162" i="1"/>
  <c r="H233" i="1" l="1"/>
  <c r="G232" i="1"/>
  <c r="H232" i="1" s="1"/>
  <c r="H162" i="1"/>
  <c r="G129" i="1"/>
  <c r="H129" i="1" l="1"/>
  <c r="G11" i="1"/>
  <c r="G270" i="1" l="1"/>
  <c r="H270" i="1" s="1"/>
  <c r="H11" i="1"/>
</calcChain>
</file>

<file path=xl/sharedStrings.xml><?xml version="1.0" encoding="utf-8"?>
<sst xmlns="http://schemas.openxmlformats.org/spreadsheetml/2006/main" count="1087" uniqueCount="303">
  <si>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</si>
  <si>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</si>
  <si>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</si>
  <si>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</si>
  <si>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</si>
  <si>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</si>
  <si>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</si>
  <si>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</si>
  <si>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</si>
  <si>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</si>
  <si>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</si>
  <si>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</si>
  <si>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</si>
  <si>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АДМИНИСТРАЦИЯ СЯСЬКЕЛЕВСКОГО СЕЛЬСКОГО ПОСЕЛЕНИЯ ГАТЧИНСКОГО МУНИЦИПАЛЬНОГО РАЙОНА ЛЕНИНГРАДСКОЙ ОБЛАСТИ</t>
  </si>
  <si>
    <t>616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</si>
  <si>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</si>
  <si>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</si>
  <si>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</si>
  <si>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61.П.01.11030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</si>
  <si>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</si>
  <si>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200</t>
  </si>
  <si>
    <t>Обеспечение деятельности органов местного самоуправления (Иные бюджетные ассигнования)</t>
  </si>
  <si>
    <t>800</t>
  </si>
  <si>
    <t>Диспансеризация работников органов местного самоуправления</t>
  </si>
  <si>
    <t>61.П.01.15070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</si>
  <si>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</si>
  <si>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</t>
  </si>
  <si>
    <t>61.П.01.71340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</si>
  <si>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</si>
  <si>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</t>
  </si>
  <si>
    <t>61.Ф.02.11020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</si>
  <si>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</si>
  <si>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</si>
  <si>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главе администрации</t>
  </si>
  <si>
    <t>61.Ф.02.11040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</si>
  <si>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</si>
  <si>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Поощрение муниципальных управленческих команд</t>
  </si>
  <si>
    <t>61.Ф.02.55490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</si>
  <si>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</si>
  <si>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</t>
  </si>
  <si>
    <t>61.Ф.03.11030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</si>
  <si>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</si>
  <si>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61.Ф.03.55490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</si>
  <si>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</si>
  <si>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</si>
  <si>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</si>
  <si>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</si>
  <si>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</si>
  <si>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</si>
  <si>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</si>
  <si>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</si>
  <si>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</si>
  <si>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</si>
  <si>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</si>
  <si>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Резервные фонды</t>
  </si>
  <si>
    <t>Резервные фонды местных администраций</t>
  </si>
  <si>
    <t>62.Д.02.15020</t>
  </si>
  <si>
    <t>Резервные фонды местных администраций (Иные бюджетные ассигнования)</t>
  </si>
  <si>
    <t>Другие общегосударственные вопросы</t>
  </si>
  <si>
    <t>Исполнение судебных актов, вступивших в законную силу</t>
  </si>
  <si>
    <t>62.Д.01.15040</t>
  </si>
  <si>
    <t>Исполнение судебных актов, вступивших в законную силу (Иные бюджетные ассигнования)</t>
  </si>
  <si>
    <t>62.Д.02.15030</t>
  </si>
  <si>
    <t>Оценка недвижимости, признание прав и регулирование отношений по государственной и муниципальной собственности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</si>
  <si>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</si>
  <si>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Проведение прочих мероприятий организационного характера</t>
  </si>
  <si>
    <t>62.Д.02.15050</t>
  </si>
  <si>
    <t>Проведение прочих мероприятий организационного характера (Иные бюджетные ассигнования)</t>
  </si>
  <si>
    <t>Выплаты материальной помощи, поощрения за особые заслуги физическим и юридическим лицам</t>
  </si>
  <si>
    <t>62.Д.02.15060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</si>
  <si>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</si>
  <si>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300</t>
  </si>
  <si>
    <t>Прочие расходы по содержанию объектов муниципальной собственности</t>
  </si>
  <si>
    <t>62.Д.02.15360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</si>
  <si>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</si>
  <si>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</si>
  <si>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</si>
  <si>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</si>
  <si>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</si>
  <si>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</si>
  <si>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</si>
  <si>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</si>
  <si>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</si>
  <si>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62.Д.02.51180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</si>
  <si>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</si>
  <si>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</si>
  <si>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</si>
  <si>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Обеспечение первичных мер пожарной безопасности</t>
  </si>
  <si>
    <t>7Ю.4.02.15120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</si>
  <si>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</si>
  <si>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Профилактика экстремизма и терроризма</t>
  </si>
  <si>
    <t>7Ю.4.02.15690</t>
  </si>
  <si>
    <t>Профилактика экстремизма и терроризма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</si>
  <si>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</si>
  <si>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</si>
  <si>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Резервные фонды местных администраций (Закупка товаров, работ и услуг для обеспечения государственных (муниципальных) нужд)</t>
  </si>
  <si>
    <t>Проведение мероприятий по обеспечению безопасности дорожного движения</t>
  </si>
  <si>
    <t>7Ю.4.06.15540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</si>
  <si>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</si>
  <si>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Содержание и уборка автомобильных дорог</t>
  </si>
  <si>
    <t>7Ю.4.06.15600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</si>
  <si>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</si>
  <si>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</si>
  <si>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7Ю.4.06.15610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</si>
  <si>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</si>
  <si>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</t>
  </si>
  <si>
    <t>7Ю.4.06.16180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</si>
  <si>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</si>
  <si>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</t>
  </si>
  <si>
    <t>7Ю.4.06.16230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</si>
  <si>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</si>
  <si>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Капитальный ремонт автомобильных дорог общего пользования местного значения</t>
  </si>
  <si>
    <t>7Ю.4.06.18960</t>
  </si>
  <si>
    <t>Капитальный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</si>
  <si>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</t>
  </si>
  <si>
    <t>7Ю.4.06.19285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</si>
  <si>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</si>
  <si>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7Ю.4.06.S4660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</si>
  <si>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</si>
  <si>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7Ю.4.06.S4770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</si>
  <si>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</si>
  <si>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</si>
  <si>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7Ю.4.06.S4840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</si>
  <si>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</si>
  <si>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</si>
  <si>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Мероприятия по развитию и поддержке малого и среднего предпринимательства</t>
  </si>
  <si>
    <t>7Ю.4.01.15510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</si>
  <si>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</si>
  <si>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</t>
  </si>
  <si>
    <t>7Ю.4.01.19100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</si>
  <si>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</si>
  <si>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</si>
  <si>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</si>
  <si>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</si>
  <si>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</si>
  <si>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полномочий по жилищному контролю (Межбюджетные трансферты)</t>
  </si>
  <si>
    <t>Иные межбюджетные трансферты на осуществление части полномочий по по некоторым жилищным вопросам</t>
  </si>
  <si>
    <t>62.Д.01.13030</t>
  </si>
  <si>
    <t>Иные межбюджетные трансферты на осуществление части полномочий по по некоторым жилищным вопросам (Межбюджетные трансферты)</t>
  </si>
  <si>
    <t>Мероприятия в области жилищного хозяйства</t>
  </si>
  <si>
    <t>7Ю.4.03.15210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</si>
  <si>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</si>
  <si>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</si>
  <si>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7Ю.4.03.16400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</si>
  <si>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</si>
  <si>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</si>
  <si>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</si>
  <si>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</si>
  <si>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</si>
  <si>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Мероприятия в области коммунального хозяйства</t>
  </si>
  <si>
    <t>7Ю.4.03.15220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</si>
  <si>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</si>
  <si>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Организация и содержание мест захоронений</t>
  </si>
  <si>
    <t>7Ю.4.03.15410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</si>
  <si>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</si>
  <si>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Благоустройство</t>
  </si>
  <si>
    <t>Реализация программ формирования современной городской среды</t>
  </si>
  <si>
    <t>7Ю.2.F2.55550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</si>
  <si>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</si>
  <si>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Организация уличного освещения</t>
  </si>
  <si>
    <t>7Ю.4.03.15380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</si>
  <si>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</si>
  <si>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</si>
  <si>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7Ю.4.03.15400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</si>
  <si>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</si>
  <si>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</t>
  </si>
  <si>
    <t>7Ю.4.03.15420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</si>
  <si>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</si>
  <si>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</t>
  </si>
  <si>
    <t>7Ю.4.03.15530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</si>
  <si>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</si>
  <si>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Сбор и удаление ТКО с несанкционированных свалок</t>
  </si>
  <si>
    <t>7Ю.4.03.16720</t>
  </si>
  <si>
    <t>Сбор и удаление ТКО с несанкционированных свалок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</si>
  <si>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</si>
  <si>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7Ю.7.03.S4310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</si>
  <si>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</si>
  <si>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Мероприятия по созданию мест (площадок) накопления твердых коммунальных отходов</t>
  </si>
  <si>
    <t>7Ю.7.04.S4790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</si>
  <si>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</si>
  <si>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</si>
  <si>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</si>
  <si>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</si>
  <si>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проведение культурно-массовых молодежных мероприятий</t>
  </si>
  <si>
    <t>7Ю.4.05.15230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</si>
  <si>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</si>
  <si>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Реализация комплекса мер по профилактике девиантного поведения молодежи и трудовой адаптации несовершеннолетних</t>
  </si>
  <si>
    <t>7Ю.4.05.18310</t>
  </si>
  <si>
    <t>Реализация комплекса мер по профилактике девиантного поведения молодежи и трудовой адаптации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</si>
  <si>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комплекса мер по профилактике девиантного поведения молодежи и трудовой адаптации несовершеннолетних (Закупка товаров, работ и услуг для обеспечения государственных (муниципальных) нужд)</t>
  </si>
  <si>
    <t>КУЛЬТУРА, КИНЕМАТОГРАФИЯ</t>
  </si>
  <si>
    <t>Культура</t>
  </si>
  <si>
    <t>Проведение культурно-массовых мероприятий к праздничным и памятным датам</t>
  </si>
  <si>
    <t>7Ю.4.04.15630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</si>
  <si>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</si>
  <si>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</si>
  <si>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</si>
  <si>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</si>
  <si>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</si>
  <si>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Доплаты к пенсиям муниципальных служащих (Социальное обеспечение и иные выплаты населению)</t>
  </si>
  <si>
    <t>ФИЗИЧЕСКАЯ КУЛЬТУРА И СПОРТ</t>
  </si>
  <si>
    <t>Массовый спорт</t>
  </si>
  <si>
    <t>Организация и проведение мероприятий в области физической культуры и спорта</t>
  </si>
  <si>
    <t>7Ю.4.05.15340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</si>
  <si>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</si>
  <si>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МУНИЦИПАЛЬНОЕ КАЗЕННОЕ УЧРЕЖДЕНИЕ КУЛЬТУРЫ "СЯСЬКЕЛЕВСКИЙ ИНФОРМАЦИОННО-ДОСУГОВЫЙ ЦЕНТР"</t>
  </si>
  <si>
    <t>Развитие сети учреждений кльтурно-досугового типа</t>
  </si>
  <si>
    <t>7Ю.2.А1.55130</t>
  </si>
  <si>
    <t>Развитие сети учреждений кльтурно-досугового типа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</si>
  <si>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</t>
  </si>
  <si>
    <t>7Ю.4.04.12500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</si>
  <si>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</si>
  <si>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</si>
  <si>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</si>
  <si>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</t>
  </si>
  <si>
    <t>7Ю.4.04.12600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</si>
  <si>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</si>
  <si>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</si>
  <si>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</si>
  <si>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7Ю.4.04.S0360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</si>
  <si>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</si>
  <si>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формированию доступной среды жизнедеятельности для инвалидов в Ленинградской области</t>
  </si>
  <si>
    <t>7Ю.4.04.S0930</t>
  </si>
  <si>
    <t>Мероприятия по формированию доступной среды жизнедеятельности для инвалидов в Ленинградской области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</si>
  <si>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</si>
  <si>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7Ю.4.04.S4840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</si>
  <si>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 (Закупка товаров, работ и услуг для обеспечения государственных (муниципальных) нужд)</t>
  </si>
  <si>
    <t>0104</t>
  </si>
  <si>
    <t>0705</t>
  </si>
  <si>
    <t>0707</t>
  </si>
  <si>
    <t>0801</t>
  </si>
  <si>
    <t>0700</t>
  </si>
  <si>
    <t>0800</t>
  </si>
  <si>
    <t>1000</t>
  </si>
  <si>
    <t>1001</t>
  </si>
  <si>
    <t>1100</t>
  </si>
  <si>
    <t>1102</t>
  </si>
  <si>
    <t>0503</t>
  </si>
  <si>
    <t>0502</t>
  </si>
  <si>
    <t>0500</t>
  </si>
  <si>
    <t>0501</t>
  </si>
  <si>
    <t>0412</t>
  </si>
  <si>
    <t>0400</t>
  </si>
  <si>
    <t>0409</t>
  </si>
  <si>
    <t>0200</t>
  </si>
  <si>
    <t>0203</t>
  </si>
  <si>
    <t>0300</t>
  </si>
  <si>
    <t>0314</t>
  </si>
  <si>
    <t>0113</t>
  </si>
  <si>
    <t>0111</t>
  </si>
  <si>
    <t>0106</t>
  </si>
  <si>
    <t>Исполнение ведомственной структуры расходов бюджета Сяськелевского сельского поселения по разделам, подразделам, целевым статьям и видам расходов  классификации расходов бюджетов Российской Федерации за 2024 год</t>
  </si>
  <si>
    <t>0100</t>
  </si>
  <si>
    <t>Непрограммные расходы органов местного самоуправления</t>
  </si>
  <si>
    <t>61.П.00.00000</t>
  </si>
  <si>
    <t>Прочие расходы на обеспечение деятельности органов местного самоуправления</t>
  </si>
  <si>
    <t>61.0.00.00000</t>
  </si>
  <si>
    <t>60.0.00.00000</t>
  </si>
  <si>
    <t>61.Ф.00.00000</t>
  </si>
  <si>
    <t>Расходы на выплаты персоналу органов местного самоуправления</t>
  </si>
  <si>
    <t>62.0.00.00000</t>
  </si>
  <si>
    <t>Прочие расходы</t>
  </si>
  <si>
    <t>62.Д.00.00000</t>
  </si>
  <si>
    <t>Прочие непрограммные расходы</t>
  </si>
  <si>
    <t>70.0.00.00000</t>
  </si>
  <si>
    <t>Программная часть сельских поселений</t>
  </si>
  <si>
    <t>7Ю.0.00.00000</t>
  </si>
  <si>
    <t>Муниципальная программа Сяськелевского сельского поселения "Социально-экономическое развитие Сяськелевского сельского поселения Гатчинского муниципального района Ленинградской области"</t>
  </si>
  <si>
    <t>7Ю.4.00.00000</t>
  </si>
  <si>
    <t>Комплексы процессных мероприятий</t>
  </si>
  <si>
    <t>Комплекс процессных мероприятий "ЖКХ и благоустройство территории"</t>
  </si>
  <si>
    <t>Комплекс процессных мероприятий "Обеспечение безопасности на территории"</t>
  </si>
  <si>
    <t>7Ю.4.02.00000</t>
  </si>
  <si>
    <t>7Ю.4.06.00000</t>
  </si>
  <si>
    <t>Комплекс процессных мероприятий "Содержание и развитие сети автомобильных дорог местного значения"</t>
  </si>
  <si>
    <t>62.Д.02.00000</t>
  </si>
  <si>
    <t>Непрограммные расходы</t>
  </si>
  <si>
    <t>62.Д.01.00000</t>
  </si>
  <si>
    <t>Исполнение функций органов местного самоуправления</t>
  </si>
  <si>
    <t>61.П.01.00000</t>
  </si>
  <si>
    <t>Прочие расходы на содержание органов местного самоуправления</t>
  </si>
  <si>
    <t>61.Ф.02.00000</t>
  </si>
  <si>
    <t>61.Ф.03.00000</t>
  </si>
  <si>
    <t>7Ю.4.01.00000</t>
  </si>
  <si>
    <t>Комплекс процессных мероприятий "Стимулирование экономической активности"</t>
  </si>
  <si>
    <t>7Ю.4.03.00000</t>
  </si>
  <si>
    <t>7Ю.2.F2.00000</t>
  </si>
  <si>
    <t>7Ю.2.00.00000</t>
  </si>
  <si>
    <t>Региональные проекты</t>
  </si>
  <si>
    <t>Региональный проект "Формирование комфортной городской среды"</t>
  </si>
  <si>
    <t>7Ю.7.00.00000</t>
  </si>
  <si>
    <t>7Ю.7.03.00000</t>
  </si>
  <si>
    <t>7Ю.7.04.00000</t>
  </si>
  <si>
    <t>Отраслевые проекты</t>
  </si>
  <si>
    <t>Отраслевой проект "Благоустройство сельских территорий"</t>
  </si>
  <si>
    <t>Отраслевой проект "Эффективное обращение с отходами производства и потребления на территории Ленинградской области"</t>
  </si>
  <si>
    <t>7Ю.4.05.00000</t>
  </si>
  <si>
    <t>Комплекс процессных мероприятий "Развитие физической культуры, спорта и молодежной политики"</t>
  </si>
  <si>
    <t>7Ю.4.04.00000</t>
  </si>
  <si>
    <t>Комплекс процессных мероприятий "Развитие культуры, организация праздничных мероприятий"</t>
  </si>
  <si>
    <t>7Ю.2.A1.00000</t>
  </si>
  <si>
    <t>Региональный проект «Обеспечение качественно нового уровня развития инфраструктуры культуры (Культурная среда)»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</si>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</sst>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3" fillId="3" borderId="1" xfId="0" applyNumberFormat="1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justify" vertical="center" wrapText="1"/>
    </xf>
    <xf numFmtId="166" fontId="4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2" fontId="8" fillId="2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72"/>
  <sheetViews>
    <sheetView showGridLines="0" tabSelected="1" zoomScale="90" zoomScaleNormal="90" workbookViewId="0">
      <selection activeCell="E3" sqref="E3:H3"/>
    </sheetView>
  </sheetViews>
  <sheetFormatPr defaultRowHeight="12.75" customHeight="1" x14ac:dyDescent="0.2"/>
  <cols>
    <col min="1" max="1" width="73.7109375" customWidth="1"/>
    <col min="2" max="2" width="9.42578125" customWidth="1"/>
    <col min="3" max="3" width="13.5703125" customWidth="1"/>
    <col min="4" max="4" width="17.85546875" customWidth="1"/>
    <col min="5" max="5" width="10.7109375" customWidth="1"/>
    <col min="6" max="6" width="18.140625" customWidth="1"/>
    <col min="7" max="7" width="16.42578125" customWidth="1"/>
    <col min="8" max="8" width="15.42578125" customWidth="1"/>
  </cols>
  <sheetData>
    <row r="1" spans="1:8" ht="15.75" x14ac:dyDescent="0.25">
      <c r="B1" s="2"/>
      <c r="C1" s="2"/>
      <c r="D1" s="2"/>
      <c r="E1" s="33" t="s">
        <v>12</v>
      </c>
      <c r="F1" s="33"/>
      <c r="G1" s="33"/>
      <c r="H1" s="33"/>
    </row>
    <row r="2" spans="1:8" ht="15.75" x14ac:dyDescent="0.25">
      <c r="B2" s="1"/>
      <c r="C2" s="1"/>
      <c r="D2" s="2"/>
      <c r="E2" s="33" t="s">
        <v>6</v>
      </c>
      <c r="F2" s="33"/>
      <c r="G2" s="33"/>
      <c r="H2" s="33"/>
    </row>
    <row r="3" spans="1:8" ht="15.75" x14ac:dyDescent="0.25">
      <c r="B3" s="1"/>
      <c r="C3" s="1"/>
      <c r="D3" s="2"/>
      <c r="E3" s="33" t="s">
        <v>8</v>
      </c>
      <c r="F3" s="33"/>
      <c r="G3" s="33"/>
      <c r="H3" s="33"/>
    </row>
    <row r="4" spans="1:8" ht="15.75" x14ac:dyDescent="0.25">
      <c r="B4" s="1"/>
      <c r="C4" s="1"/>
      <c r="D4" s="1"/>
      <c r="E4" s="33" t="s">
        <v>9</v>
      </c>
      <c r="F4" s="33"/>
      <c r="G4" s="33"/>
      <c r="H4" s="33"/>
    </row>
    <row r="5" spans="1:8" x14ac:dyDescent="0.2">
      <c r="B5" s="1"/>
      <c r="C5" s="1"/>
      <c r="D5" s="35"/>
      <c r="E5" s="35"/>
      <c r="F5" s="35"/>
      <c r="G5" s="35"/>
      <c r="H5" s="35"/>
    </row>
    <row r="6" spans="1:8" ht="14.25" x14ac:dyDescent="0.2">
      <c r="A6" s="4"/>
      <c r="B6" s="3"/>
      <c r="C6" s="4"/>
      <c r="D6" s="4"/>
      <c r="E6" s="5"/>
      <c r="F6" s="4"/>
      <c r="G6" s="4"/>
      <c r="H6" s="4"/>
    </row>
    <row r="7" spans="1:8" x14ac:dyDescent="0.2">
      <c r="A7" s="2"/>
      <c r="B7" s="2"/>
      <c r="C7" s="2"/>
      <c r="D7" s="2"/>
      <c r="E7" s="2"/>
      <c r="F7" s="2"/>
      <c r="G7" s="2"/>
      <c r="H7" s="2"/>
    </row>
    <row r="8" spans="1:8" ht="66.75" customHeight="1" x14ac:dyDescent="0.2">
      <c r="A8" s="37" t="s">
        <v>251</v>
      </c>
      <c r="B8" s="37"/>
      <c r="C8" s="37"/>
      <c r="D8" s="37"/>
      <c r="E8" s="37"/>
      <c r="F8" s="37"/>
      <c r="G8" s="37"/>
      <c r="H8" s="37"/>
    </row>
    <row r="9" spans="1:8" ht="18.75" x14ac:dyDescent="0.3">
      <c r="A9" s="34" t="s">
        <v>5</v>
      </c>
      <c r="B9" s="36" t="s">
        <v>1</v>
      </c>
      <c r="C9" s="36"/>
      <c r="D9" s="36"/>
      <c r="E9" s="36"/>
      <c r="F9" s="34" t="s">
        <v>10</v>
      </c>
      <c r="G9" s="34" t="s">
        <v>11</v>
      </c>
      <c r="H9" s="34" t="s">
        <v>0</v>
      </c>
    </row>
    <row r="10" spans="1:8" ht="70.5" customHeight="1" x14ac:dyDescent="0.2">
      <c r="A10" s="34"/>
      <c r="B10" s="19" t="s">
        <v>2</v>
      </c>
      <c r="C10" s="19" t="s">
        <v>3</v>
      </c>
      <c r="D10" s="19" t="s">
        <v>4</v>
      </c>
      <c r="E10" s="19" t="s">
        <v>7</v>
      </c>
      <c r="F10" s="34"/>
      <c r="G10" s="34"/>
      <c r="H10" s="34"/>
    </row>
    <row r="11" spans="1:8" s="23" customFormat="1" ht="47.25" x14ac:dyDescent="0.2">
      <c r="A11" s="20" t="s">
        <v>13</v>
      </c>
      <c r="B11" s="21" t="s">
        <v>14</v>
      </c>
      <c r="C11" s="21"/>
      <c r="D11" s="21"/>
      <c r="E11" s="21"/>
      <c r="F11" s="22">
        <f>F12+F76+F84+F94+F129+F196+F214+F222+F230</f>
        <v>61197.200000000004</v>
      </c>
      <c r="G11" s="22">
        <f>G12+G76+G84+G94+G129+G196+G214+G222+G230</f>
        <v>59471.80000000001</v>
      </c>
      <c r="H11" s="22">
        <f t="shared" ref="H11:H93" si="0">G11/F11*100</f>
        <v>97.180589961632251</v>
      </c>
    </row>
    <row r="12" spans="1:8" s="23" customFormat="1" ht="15.75" x14ac:dyDescent="0.2">
      <c r="A12" s="20" t="s">
        <v>15</v>
      </c>
      <c r="B12" s="21" t="s">
        <v>14</v>
      </c>
      <c r="C12" s="21" t="s">
        <v>252</v>
      </c>
      <c r="D12" s="21"/>
      <c r="E12" s="21"/>
      <c r="F12" s="22">
        <f>F13+F38+F49+F56</f>
        <v>23323.8</v>
      </c>
      <c r="G12" s="22">
        <f>G13+G38+G49+G56</f>
        <v>23321.8</v>
      </c>
      <c r="H12" s="22">
        <f t="shared" si="0"/>
        <v>99.991425067956342</v>
      </c>
    </row>
    <row r="13" spans="1:8" s="23" customFormat="1" ht="47.25" x14ac:dyDescent="0.2">
      <c r="A13" s="20" t="s">
        <v>16</v>
      </c>
      <c r="B13" s="21" t="s">
        <v>14</v>
      </c>
      <c r="C13" s="21" t="s">
        <v>227</v>
      </c>
      <c r="D13" s="21"/>
      <c r="E13" s="21"/>
      <c r="F13" s="22">
        <f>F19+F20+F22+F24+F28+F30+F32+F35+F37</f>
        <v>22297.100000000002</v>
      </c>
      <c r="G13" s="22">
        <f>G19+G20+G22+G24+G28+G30+G32+G35+G37</f>
        <v>22295.100000000002</v>
      </c>
      <c r="H13" s="22">
        <f t="shared" si="0"/>
        <v>99.991030223661369</v>
      </c>
    </row>
    <row r="14" spans="1:8" s="23" customFormat="1" ht="15.75" x14ac:dyDescent="0.2">
      <c r="A14" s="20" t="s">
        <v>253</v>
      </c>
      <c r="B14" s="21" t="s">
        <v>14</v>
      </c>
      <c r="C14" s="21" t="s">
        <v>227</v>
      </c>
      <c r="D14" s="24" t="s">
        <v>257</v>
      </c>
      <c r="E14" s="21"/>
      <c r="F14" s="22">
        <f>F15</f>
        <v>22297.100000000002</v>
      </c>
      <c r="G14" s="22">
        <f>G15</f>
        <v>22295.100000000002</v>
      </c>
      <c r="H14" s="22">
        <f t="shared" ref="H14" si="1">G14/F14*100</f>
        <v>99.991030223661369</v>
      </c>
    </row>
    <row r="15" spans="1:8" s="23" customFormat="1" ht="15.75" x14ac:dyDescent="0.2">
      <c r="A15" s="20" t="s">
        <v>17</v>
      </c>
      <c r="B15" s="21" t="s">
        <v>14</v>
      </c>
      <c r="C15" s="21" t="s">
        <v>227</v>
      </c>
      <c r="D15" s="24" t="s">
        <v>256</v>
      </c>
      <c r="E15" s="21"/>
      <c r="F15" s="22">
        <f>F16+F25</f>
        <v>22297.100000000002</v>
      </c>
      <c r="G15" s="22">
        <f>G16+G25</f>
        <v>22295.100000000002</v>
      </c>
      <c r="H15" s="22">
        <f t="shared" ref="H15" si="2">G15/F15*100</f>
        <v>99.991030223661369</v>
      </c>
    </row>
    <row r="16" spans="1:8" s="23" customFormat="1" ht="31.5" x14ac:dyDescent="0.2">
      <c r="A16" s="20" t="s">
        <v>255</v>
      </c>
      <c r="B16" s="21" t="s">
        <v>14</v>
      </c>
      <c r="C16" s="21" t="s">
        <v>227</v>
      </c>
      <c r="D16" s="24" t="s">
        <v>254</v>
      </c>
      <c r="E16" s="21"/>
      <c r="F16" s="22">
        <f>F18+F21+F23</f>
        <v>2164.1</v>
      </c>
      <c r="G16" s="22">
        <f>G18+G21+G23</f>
        <v>2162.1</v>
      </c>
      <c r="H16" s="22">
        <f t="shared" ref="H16" si="3">G16/F16*100</f>
        <v>99.907582828889602</v>
      </c>
    </row>
    <row r="17" spans="1:8" s="23" customFormat="1" ht="15.75" x14ac:dyDescent="0.2">
      <c r="A17" s="25" t="s">
        <v>280</v>
      </c>
      <c r="B17" s="21" t="s">
        <v>14</v>
      </c>
      <c r="C17" s="21" t="s">
        <v>227</v>
      </c>
      <c r="D17" s="24" t="s">
        <v>279</v>
      </c>
      <c r="E17" s="21"/>
      <c r="F17" s="22">
        <f>F18+F21+F23</f>
        <v>2164.1</v>
      </c>
      <c r="G17" s="22">
        <f>G18+G21+G23</f>
        <v>2162.1</v>
      </c>
      <c r="H17" s="22">
        <f t="shared" ref="H17" si="4">G17/F17*100</f>
        <v>99.907582828889602</v>
      </c>
    </row>
    <row r="18" spans="1:8" s="23" customFormat="1" ht="15.75" x14ac:dyDescent="0.2">
      <c r="A18" s="26" t="s">
        <v>17</v>
      </c>
      <c r="B18" s="27" t="s">
        <v>14</v>
      </c>
      <c r="C18" s="27" t="s">
        <v>227</v>
      </c>
      <c r="D18" s="27" t="s">
        <v>18</v>
      </c>
      <c r="E18" s="27"/>
      <c r="F18" s="28">
        <f>F19+F20</f>
        <v>2080.9</v>
      </c>
      <c r="G18" s="28">
        <f>G19+G20</f>
        <v>2078.9</v>
      </c>
      <c r="H18" s="28">
        <f t="shared" si="0"/>
        <v>99.903887740881345</v>
      </c>
    </row>
    <row r="19" spans="1:8" s="23" customFormat="1" ht="47.25" x14ac:dyDescent="0.2">
      <c r="A19" s="26" t="s">
        <v>19</v>
      </c>
      <c r="B19" s="27" t="s">
        <v>14</v>
      </c>
      <c r="C19" s="27" t="s">
        <v>227</v>
      </c>
      <c r="D19" s="27" t="s">
        <v>18</v>
      </c>
      <c r="E19" s="27" t="s">
        <v>20</v>
      </c>
      <c r="F19" s="28">
        <f>2076.3+0.1</f>
        <v>2076.4</v>
      </c>
      <c r="G19" s="28">
        <f>2074.3+0.1</f>
        <v>2074.4</v>
      </c>
      <c r="H19" s="28">
        <f t="shared" si="0"/>
        <v>99.903679445193603</v>
      </c>
    </row>
    <row r="20" spans="1:8" s="23" customFormat="1" ht="31.5" x14ac:dyDescent="0.2">
      <c r="A20" s="26" t="s">
        <v>21</v>
      </c>
      <c r="B20" s="27" t="s">
        <v>14</v>
      </c>
      <c r="C20" s="27" t="s">
        <v>227</v>
      </c>
      <c r="D20" s="27" t="s">
        <v>18</v>
      </c>
      <c r="E20" s="27" t="s">
        <v>22</v>
      </c>
      <c r="F20" s="28">
        <v>4.5</v>
      </c>
      <c r="G20" s="28">
        <v>4.5</v>
      </c>
      <c r="H20" s="28">
        <f t="shared" si="0"/>
        <v>100</v>
      </c>
    </row>
    <row r="21" spans="1:8" s="23" customFormat="1" ht="15.75" x14ac:dyDescent="0.2">
      <c r="A21" s="26" t="s">
        <v>23</v>
      </c>
      <c r="B21" s="27" t="s">
        <v>14</v>
      </c>
      <c r="C21" s="27" t="s">
        <v>227</v>
      </c>
      <c r="D21" s="27" t="s">
        <v>24</v>
      </c>
      <c r="E21" s="27"/>
      <c r="F21" s="28">
        <f>F22</f>
        <v>79.7</v>
      </c>
      <c r="G21" s="28">
        <f>G22</f>
        <v>79.7</v>
      </c>
      <c r="H21" s="28">
        <f t="shared" si="0"/>
        <v>100</v>
      </c>
    </row>
    <row r="22" spans="1:8" s="23" customFormat="1" ht="47.25" x14ac:dyDescent="0.2">
      <c r="A22" s="26" t="s">
        <v>25</v>
      </c>
      <c r="B22" s="27" t="s">
        <v>14</v>
      </c>
      <c r="C22" s="27" t="s">
        <v>227</v>
      </c>
      <c r="D22" s="27" t="s">
        <v>24</v>
      </c>
      <c r="E22" s="27" t="s">
        <v>20</v>
      </c>
      <c r="F22" s="28">
        <v>79.7</v>
      </c>
      <c r="G22" s="28">
        <v>79.7</v>
      </c>
      <c r="H22" s="28">
        <f t="shared" si="0"/>
        <v>100</v>
      </c>
    </row>
    <row r="23" spans="1:8" s="23" customFormat="1" ht="31.5" x14ac:dyDescent="0.2">
      <c r="A23" s="26" t="s">
        <v>26</v>
      </c>
      <c r="B23" s="27" t="s">
        <v>14</v>
      </c>
      <c r="C23" s="27" t="s">
        <v>227</v>
      </c>
      <c r="D23" s="27" t="s">
        <v>27</v>
      </c>
      <c r="E23" s="27"/>
      <c r="F23" s="28">
        <f>F24</f>
        <v>3.5</v>
      </c>
      <c r="G23" s="28">
        <f>G24</f>
        <v>3.5</v>
      </c>
      <c r="H23" s="28">
        <f t="shared" si="0"/>
        <v>100</v>
      </c>
    </row>
    <row r="24" spans="1:8" s="23" customFormat="1" ht="47.25" x14ac:dyDescent="0.2">
      <c r="A24" s="26" t="s">
        <v>28</v>
      </c>
      <c r="B24" s="27" t="s">
        <v>14</v>
      </c>
      <c r="C24" s="27" t="s">
        <v>227</v>
      </c>
      <c r="D24" s="27" t="s">
        <v>27</v>
      </c>
      <c r="E24" s="27" t="s">
        <v>20</v>
      </c>
      <c r="F24" s="28">
        <v>3.5</v>
      </c>
      <c r="G24" s="28">
        <v>3.5</v>
      </c>
      <c r="H24" s="28">
        <f t="shared" si="0"/>
        <v>100</v>
      </c>
    </row>
    <row r="25" spans="1:8" s="23" customFormat="1" ht="15.75" x14ac:dyDescent="0.2">
      <c r="A25" s="20" t="s">
        <v>259</v>
      </c>
      <c r="B25" s="21" t="s">
        <v>14</v>
      </c>
      <c r="C25" s="21" t="s">
        <v>227</v>
      </c>
      <c r="D25" s="24" t="s">
        <v>258</v>
      </c>
      <c r="E25" s="21"/>
      <c r="F25" s="22">
        <f>F26+F33</f>
        <v>20133.000000000004</v>
      </c>
      <c r="G25" s="22">
        <f>G26+G33</f>
        <v>20133.000000000004</v>
      </c>
      <c r="H25" s="22">
        <f t="shared" si="0"/>
        <v>100</v>
      </c>
    </row>
    <row r="26" spans="1:8" s="23" customFormat="1" ht="15.75" x14ac:dyDescent="0.2">
      <c r="A26" s="20" t="s">
        <v>29</v>
      </c>
      <c r="B26" s="21" t="s">
        <v>14</v>
      </c>
      <c r="C26" s="21" t="s">
        <v>227</v>
      </c>
      <c r="D26" s="24" t="s">
        <v>281</v>
      </c>
      <c r="E26" s="21"/>
      <c r="F26" s="22">
        <f>F27+F29+F31</f>
        <v>18024.700000000004</v>
      </c>
      <c r="G26" s="22">
        <f>G27+G29+G31</f>
        <v>18024.700000000004</v>
      </c>
      <c r="H26" s="22">
        <f t="shared" ref="H26" si="5">G26/F26*100</f>
        <v>100</v>
      </c>
    </row>
    <row r="27" spans="1:8" s="23" customFormat="1" ht="15.75" x14ac:dyDescent="0.2">
      <c r="A27" s="26" t="s">
        <v>29</v>
      </c>
      <c r="B27" s="27" t="s">
        <v>14</v>
      </c>
      <c r="C27" s="27" t="s">
        <v>227</v>
      </c>
      <c r="D27" s="27" t="s">
        <v>30</v>
      </c>
      <c r="E27" s="27"/>
      <c r="F27" s="28">
        <f>F28</f>
        <v>14681.300000000001</v>
      </c>
      <c r="G27" s="28">
        <f>G28</f>
        <v>14681.300000000001</v>
      </c>
      <c r="H27" s="28">
        <f t="shared" si="0"/>
        <v>100</v>
      </c>
    </row>
    <row r="28" spans="1:8" s="23" customFormat="1" ht="78.75" x14ac:dyDescent="0.2">
      <c r="A28" s="26" t="s">
        <v>31</v>
      </c>
      <c r="B28" s="27" t="s">
        <v>14</v>
      </c>
      <c r="C28" s="27" t="s">
        <v>227</v>
      </c>
      <c r="D28" s="27" t="s">
        <v>30</v>
      </c>
      <c r="E28" s="27" t="s">
        <v>32</v>
      </c>
      <c r="F28" s="28">
        <f>14681.2+0.1</f>
        <v>14681.300000000001</v>
      </c>
      <c r="G28" s="28">
        <f>14681.2+0.1</f>
        <v>14681.300000000001</v>
      </c>
      <c r="H28" s="28">
        <f t="shared" si="0"/>
        <v>100</v>
      </c>
    </row>
    <row r="29" spans="1:8" s="23" customFormat="1" ht="15.75" x14ac:dyDescent="0.2">
      <c r="A29" s="26" t="s">
        <v>33</v>
      </c>
      <c r="B29" s="27" t="s">
        <v>14</v>
      </c>
      <c r="C29" s="27" t="s">
        <v>227</v>
      </c>
      <c r="D29" s="27" t="s">
        <v>34</v>
      </c>
      <c r="E29" s="27"/>
      <c r="F29" s="28">
        <f>F30</f>
        <v>3232.5</v>
      </c>
      <c r="G29" s="28">
        <f>G30</f>
        <v>3232.5</v>
      </c>
      <c r="H29" s="28">
        <f t="shared" si="0"/>
        <v>100</v>
      </c>
    </row>
    <row r="30" spans="1:8" s="23" customFormat="1" ht="78.75" x14ac:dyDescent="0.2">
      <c r="A30" s="26" t="s">
        <v>35</v>
      </c>
      <c r="B30" s="27" t="s">
        <v>14</v>
      </c>
      <c r="C30" s="27" t="s">
        <v>227</v>
      </c>
      <c r="D30" s="27" t="s">
        <v>34</v>
      </c>
      <c r="E30" s="27" t="s">
        <v>32</v>
      </c>
      <c r="F30" s="28">
        <v>3232.5</v>
      </c>
      <c r="G30" s="28">
        <v>3232.5</v>
      </c>
      <c r="H30" s="28">
        <f t="shared" si="0"/>
        <v>100</v>
      </c>
    </row>
    <row r="31" spans="1:8" s="23" customFormat="1" ht="15.75" x14ac:dyDescent="0.2">
      <c r="A31" s="26" t="s">
        <v>36</v>
      </c>
      <c r="B31" s="27" t="s">
        <v>14</v>
      </c>
      <c r="C31" s="27" t="s">
        <v>227</v>
      </c>
      <c r="D31" s="27" t="s">
        <v>37</v>
      </c>
      <c r="E31" s="27"/>
      <c r="F31" s="28">
        <f>F32</f>
        <v>110.9</v>
      </c>
      <c r="G31" s="28">
        <f>G32</f>
        <v>110.9</v>
      </c>
      <c r="H31" s="28">
        <f t="shared" si="0"/>
        <v>100</v>
      </c>
    </row>
    <row r="32" spans="1:8" s="23" customFormat="1" ht="78.75" x14ac:dyDescent="0.2">
      <c r="A32" s="26" t="s">
        <v>38</v>
      </c>
      <c r="B32" s="27" t="s">
        <v>14</v>
      </c>
      <c r="C32" s="27" t="s">
        <v>227</v>
      </c>
      <c r="D32" s="27" t="s">
        <v>37</v>
      </c>
      <c r="E32" s="27" t="s">
        <v>32</v>
      </c>
      <c r="F32" s="28">
        <v>110.9</v>
      </c>
      <c r="G32" s="28">
        <v>110.9</v>
      </c>
      <c r="H32" s="28">
        <f t="shared" si="0"/>
        <v>100</v>
      </c>
    </row>
    <row r="33" spans="1:8" s="23" customFormat="1" ht="31.5" x14ac:dyDescent="0.2">
      <c r="A33" s="20" t="s">
        <v>39</v>
      </c>
      <c r="B33" s="21" t="s">
        <v>14</v>
      </c>
      <c r="C33" s="21" t="s">
        <v>227</v>
      </c>
      <c r="D33" s="24" t="s">
        <v>282</v>
      </c>
      <c r="E33" s="21"/>
      <c r="F33" s="22">
        <f>F34+F36</f>
        <v>2108.3000000000002</v>
      </c>
      <c r="G33" s="22">
        <f>G34+G36</f>
        <v>2108.3000000000002</v>
      </c>
      <c r="H33" s="22">
        <f t="shared" si="0"/>
        <v>100</v>
      </c>
    </row>
    <row r="34" spans="1:8" s="23" customFormat="1" ht="31.5" x14ac:dyDescent="0.2">
      <c r="A34" s="26" t="s">
        <v>39</v>
      </c>
      <c r="B34" s="27" t="s">
        <v>14</v>
      </c>
      <c r="C34" s="27" t="s">
        <v>227</v>
      </c>
      <c r="D34" s="27" t="s">
        <v>40</v>
      </c>
      <c r="E34" s="27"/>
      <c r="F34" s="28">
        <f>F35</f>
        <v>2088</v>
      </c>
      <c r="G34" s="28">
        <f>G35</f>
        <v>2088</v>
      </c>
      <c r="H34" s="28">
        <f t="shared" si="0"/>
        <v>100</v>
      </c>
    </row>
    <row r="35" spans="1:8" s="23" customFormat="1" ht="94.5" x14ac:dyDescent="0.2">
      <c r="A35" s="30" t="s">
        <v>41</v>
      </c>
      <c r="B35" s="27" t="s">
        <v>14</v>
      </c>
      <c r="C35" s="27" t="s">
        <v>227</v>
      </c>
      <c r="D35" s="27" t="s">
        <v>40</v>
      </c>
      <c r="E35" s="27" t="s">
        <v>32</v>
      </c>
      <c r="F35" s="28">
        <v>2088</v>
      </c>
      <c r="G35" s="28">
        <v>2088</v>
      </c>
      <c r="H35" s="28">
        <f t="shared" si="0"/>
        <v>100</v>
      </c>
    </row>
    <row r="36" spans="1:8" s="23" customFormat="1" ht="15.75" x14ac:dyDescent="0.2">
      <c r="A36" s="26" t="s">
        <v>36</v>
      </c>
      <c r="B36" s="27" t="s">
        <v>14</v>
      </c>
      <c r="C36" s="27" t="s">
        <v>227</v>
      </c>
      <c r="D36" s="27" t="s">
        <v>42</v>
      </c>
      <c r="E36" s="27"/>
      <c r="F36" s="28">
        <f>F37</f>
        <v>20.3</v>
      </c>
      <c r="G36" s="28">
        <f>G37</f>
        <v>20.3</v>
      </c>
      <c r="H36" s="28">
        <f t="shared" si="0"/>
        <v>100</v>
      </c>
    </row>
    <row r="37" spans="1:8" s="23" customFormat="1" ht="78.75" x14ac:dyDescent="0.2">
      <c r="A37" s="30" t="s">
        <v>38</v>
      </c>
      <c r="B37" s="27" t="s">
        <v>14</v>
      </c>
      <c r="C37" s="27" t="s">
        <v>227</v>
      </c>
      <c r="D37" s="27" t="s">
        <v>42</v>
      </c>
      <c r="E37" s="27" t="s">
        <v>32</v>
      </c>
      <c r="F37" s="28">
        <v>20.3</v>
      </c>
      <c r="G37" s="28">
        <v>20.3</v>
      </c>
      <c r="H37" s="28">
        <f t="shared" si="0"/>
        <v>100</v>
      </c>
    </row>
    <row r="38" spans="1:8" s="23" customFormat="1" ht="31.5" x14ac:dyDescent="0.2">
      <c r="A38" s="20" t="s">
        <v>43</v>
      </c>
      <c r="B38" s="21" t="s">
        <v>14</v>
      </c>
      <c r="C38" s="21" t="s">
        <v>250</v>
      </c>
      <c r="D38" s="21"/>
      <c r="E38" s="21"/>
      <c r="F38" s="22">
        <f>F44+F46+F48</f>
        <v>319.60000000000002</v>
      </c>
      <c r="G38" s="22">
        <f>G44+G46+G48</f>
        <v>319.60000000000002</v>
      </c>
      <c r="H38" s="22">
        <f t="shared" si="0"/>
        <v>100</v>
      </c>
    </row>
    <row r="39" spans="1:8" s="23" customFormat="1" ht="15.75" x14ac:dyDescent="0.2">
      <c r="A39" s="20" t="s">
        <v>253</v>
      </c>
      <c r="B39" s="21" t="s">
        <v>14</v>
      </c>
      <c r="C39" s="21" t="s">
        <v>250</v>
      </c>
      <c r="D39" s="24" t="s">
        <v>257</v>
      </c>
      <c r="E39" s="21"/>
      <c r="F39" s="22">
        <f>F40</f>
        <v>319.60000000000002</v>
      </c>
      <c r="G39" s="22">
        <f>G40</f>
        <v>319.60000000000002</v>
      </c>
      <c r="H39" s="22">
        <f t="shared" si="0"/>
        <v>100</v>
      </c>
    </row>
    <row r="40" spans="1:8" s="23" customFormat="1" ht="15.75" x14ac:dyDescent="0.2">
      <c r="A40" s="20" t="s">
        <v>263</v>
      </c>
      <c r="B40" s="21" t="s">
        <v>14</v>
      </c>
      <c r="C40" s="21" t="s">
        <v>250</v>
      </c>
      <c r="D40" s="24" t="s">
        <v>260</v>
      </c>
      <c r="E40" s="21"/>
      <c r="F40" s="22">
        <f>F41+F54</f>
        <v>319.60000000000002</v>
      </c>
      <c r="G40" s="22">
        <f>G41+G54</f>
        <v>319.60000000000002</v>
      </c>
      <c r="H40" s="22">
        <f t="shared" si="0"/>
        <v>100</v>
      </c>
    </row>
    <row r="41" spans="1:8" s="23" customFormat="1" ht="15.75" x14ac:dyDescent="0.2">
      <c r="A41" s="20" t="s">
        <v>261</v>
      </c>
      <c r="B41" s="21" t="s">
        <v>14</v>
      </c>
      <c r="C41" s="21" t="s">
        <v>250</v>
      </c>
      <c r="D41" s="24" t="s">
        <v>262</v>
      </c>
      <c r="E41" s="21"/>
      <c r="F41" s="22">
        <f>F43+F46+F48</f>
        <v>319.60000000000002</v>
      </c>
      <c r="G41" s="22">
        <f>G43+G46+G48</f>
        <v>319.60000000000002</v>
      </c>
      <c r="H41" s="22">
        <f t="shared" si="0"/>
        <v>100</v>
      </c>
    </row>
    <row r="42" spans="1:8" s="23" customFormat="1" ht="15.75" x14ac:dyDescent="0.2">
      <c r="A42" s="20" t="s">
        <v>278</v>
      </c>
      <c r="B42" s="21" t="s">
        <v>14</v>
      </c>
      <c r="C42" s="21" t="s">
        <v>250</v>
      </c>
      <c r="D42" s="24" t="s">
        <v>277</v>
      </c>
      <c r="E42" s="21"/>
      <c r="F42" s="22">
        <f>F44+F47+F49</f>
        <v>270</v>
      </c>
      <c r="G42" s="22">
        <f>G44+G47+G49</f>
        <v>270</v>
      </c>
      <c r="H42" s="22">
        <f t="shared" ref="H42" si="6">G42/F42*100</f>
        <v>100</v>
      </c>
    </row>
    <row r="43" spans="1:8" s="23" customFormat="1" ht="31.5" x14ac:dyDescent="0.2">
      <c r="A43" s="26" t="s">
        <v>44</v>
      </c>
      <c r="B43" s="27" t="s">
        <v>14</v>
      </c>
      <c r="C43" s="27" t="s">
        <v>250</v>
      </c>
      <c r="D43" s="27" t="s">
        <v>45</v>
      </c>
      <c r="E43" s="27"/>
      <c r="F43" s="28">
        <f>F44</f>
        <v>191.5</v>
      </c>
      <c r="G43" s="28">
        <f>G44</f>
        <v>191.5</v>
      </c>
      <c r="H43" s="28">
        <f t="shared" si="0"/>
        <v>100</v>
      </c>
    </row>
    <row r="44" spans="1:8" s="23" customFormat="1" ht="47.25" x14ac:dyDescent="0.2">
      <c r="A44" s="26" t="s">
        <v>46</v>
      </c>
      <c r="B44" s="27" t="s">
        <v>14</v>
      </c>
      <c r="C44" s="27" t="s">
        <v>250</v>
      </c>
      <c r="D44" s="27" t="s">
        <v>45</v>
      </c>
      <c r="E44" s="27" t="s">
        <v>47</v>
      </c>
      <c r="F44" s="28">
        <v>191.5</v>
      </c>
      <c r="G44" s="28">
        <v>191.5</v>
      </c>
      <c r="H44" s="28">
        <f t="shared" si="0"/>
        <v>100</v>
      </c>
    </row>
    <row r="45" spans="1:8" s="23" customFormat="1" ht="31.5" x14ac:dyDescent="0.2">
      <c r="A45" s="26" t="s">
        <v>48</v>
      </c>
      <c r="B45" s="27" t="s">
        <v>14</v>
      </c>
      <c r="C45" s="27" t="s">
        <v>250</v>
      </c>
      <c r="D45" s="27" t="s">
        <v>49</v>
      </c>
      <c r="E45" s="27"/>
      <c r="F45" s="28">
        <f>F46</f>
        <v>49.6</v>
      </c>
      <c r="G45" s="28">
        <f>G46</f>
        <v>49.6</v>
      </c>
      <c r="H45" s="28">
        <f t="shared" si="0"/>
        <v>100</v>
      </c>
    </row>
    <row r="46" spans="1:8" s="23" customFormat="1" ht="47.25" x14ac:dyDescent="0.2">
      <c r="A46" s="26" t="s">
        <v>50</v>
      </c>
      <c r="B46" s="27" t="s">
        <v>14</v>
      </c>
      <c r="C46" s="27" t="s">
        <v>250</v>
      </c>
      <c r="D46" s="27" t="s">
        <v>49</v>
      </c>
      <c r="E46" s="27" t="s">
        <v>47</v>
      </c>
      <c r="F46" s="28">
        <v>49.6</v>
      </c>
      <c r="G46" s="28">
        <v>49.6</v>
      </c>
      <c r="H46" s="28">
        <f t="shared" si="0"/>
        <v>100</v>
      </c>
    </row>
    <row r="47" spans="1:8" s="23" customFormat="1" ht="47.25" x14ac:dyDescent="0.2">
      <c r="A47" s="26" t="s">
        <v>51</v>
      </c>
      <c r="B47" s="27" t="s">
        <v>14</v>
      </c>
      <c r="C47" s="27" t="s">
        <v>250</v>
      </c>
      <c r="D47" s="27" t="s">
        <v>52</v>
      </c>
      <c r="E47" s="27"/>
      <c r="F47" s="28">
        <f>F48</f>
        <v>78.5</v>
      </c>
      <c r="G47" s="28">
        <f>G48</f>
        <v>78.5</v>
      </c>
      <c r="H47" s="28">
        <f t="shared" si="0"/>
        <v>100</v>
      </c>
    </row>
    <row r="48" spans="1:8" s="23" customFormat="1" ht="63" x14ac:dyDescent="0.2">
      <c r="A48" s="26" t="s">
        <v>53</v>
      </c>
      <c r="B48" s="27" t="s">
        <v>14</v>
      </c>
      <c r="C48" s="27" t="s">
        <v>250</v>
      </c>
      <c r="D48" s="27" t="s">
        <v>52</v>
      </c>
      <c r="E48" s="27" t="s">
        <v>47</v>
      </c>
      <c r="F48" s="28">
        <v>78.5</v>
      </c>
      <c r="G48" s="28">
        <v>78.5</v>
      </c>
      <c r="H48" s="28">
        <f t="shared" si="0"/>
        <v>100</v>
      </c>
    </row>
    <row r="49" spans="1:8" s="23" customFormat="1" ht="15.75" x14ac:dyDescent="0.2">
      <c r="A49" s="20" t="s">
        <v>54</v>
      </c>
      <c r="B49" s="21" t="s">
        <v>14</v>
      </c>
      <c r="C49" s="21" t="s">
        <v>249</v>
      </c>
      <c r="D49" s="21"/>
      <c r="E49" s="21"/>
      <c r="F49" s="22">
        <f>F54</f>
        <v>0</v>
      </c>
      <c r="G49" s="22">
        <f>G54</f>
        <v>0</v>
      </c>
      <c r="H49" s="22">
        <v>0</v>
      </c>
    </row>
    <row r="50" spans="1:8" s="23" customFormat="1" ht="15.75" x14ac:dyDescent="0.2">
      <c r="A50" s="20" t="s">
        <v>253</v>
      </c>
      <c r="B50" s="21" t="s">
        <v>14</v>
      </c>
      <c r="C50" s="21" t="s">
        <v>249</v>
      </c>
      <c r="D50" s="24" t="s">
        <v>257</v>
      </c>
      <c r="E50" s="21"/>
      <c r="F50" s="22">
        <f>F51</f>
        <v>0</v>
      </c>
      <c r="G50" s="22">
        <f>G51</f>
        <v>0</v>
      </c>
      <c r="H50" s="22" t="e">
        <f t="shared" ref="H50:H52" si="7">G50/F50*100</f>
        <v>#DIV/0!</v>
      </c>
    </row>
    <row r="51" spans="1:8" s="23" customFormat="1" ht="15.75" x14ac:dyDescent="0.2">
      <c r="A51" s="20" t="s">
        <v>263</v>
      </c>
      <c r="B51" s="21" t="s">
        <v>14</v>
      </c>
      <c r="C51" s="21" t="s">
        <v>249</v>
      </c>
      <c r="D51" s="24" t="s">
        <v>260</v>
      </c>
      <c r="E51" s="21"/>
      <c r="F51" s="22">
        <v>0</v>
      </c>
      <c r="G51" s="22">
        <v>0</v>
      </c>
      <c r="H51" s="22" t="e">
        <f t="shared" si="7"/>
        <v>#DIV/0!</v>
      </c>
    </row>
    <row r="52" spans="1:8" s="23" customFormat="1" ht="15.75" x14ac:dyDescent="0.2">
      <c r="A52" s="20" t="s">
        <v>261</v>
      </c>
      <c r="B52" s="21" t="s">
        <v>14</v>
      </c>
      <c r="C52" s="21" t="s">
        <v>249</v>
      </c>
      <c r="D52" s="24" t="s">
        <v>262</v>
      </c>
      <c r="E52" s="21"/>
      <c r="F52" s="22">
        <v>0</v>
      </c>
      <c r="G52" s="22">
        <v>0</v>
      </c>
      <c r="H52" s="22" t="e">
        <f t="shared" si="7"/>
        <v>#DIV/0!</v>
      </c>
    </row>
    <row r="53" spans="1:8" s="23" customFormat="1" ht="15.75" x14ac:dyDescent="0.2">
      <c r="A53" s="20" t="s">
        <v>276</v>
      </c>
      <c r="B53" s="21" t="s">
        <v>14</v>
      </c>
      <c r="C53" s="21" t="s">
        <v>249</v>
      </c>
      <c r="D53" s="24" t="s">
        <v>275</v>
      </c>
      <c r="E53" s="21"/>
      <c r="F53" s="22">
        <v>0</v>
      </c>
      <c r="G53" s="22">
        <v>0</v>
      </c>
      <c r="H53" s="22" t="e">
        <f t="shared" ref="H53" si="8">G53/F53*100</f>
        <v>#DIV/0!</v>
      </c>
    </row>
    <row r="54" spans="1:8" s="23" customFormat="1" ht="15.75" x14ac:dyDescent="0.2">
      <c r="A54" s="26" t="s">
        <v>55</v>
      </c>
      <c r="B54" s="27" t="s">
        <v>14</v>
      </c>
      <c r="C54" s="27" t="s">
        <v>249</v>
      </c>
      <c r="D54" s="27" t="s">
        <v>56</v>
      </c>
      <c r="E54" s="27"/>
      <c r="F54" s="28">
        <f>F55</f>
        <v>0</v>
      </c>
      <c r="G54" s="28">
        <f>G55</f>
        <v>0</v>
      </c>
      <c r="H54" s="28">
        <v>0</v>
      </c>
    </row>
    <row r="55" spans="1:8" s="23" customFormat="1" ht="31.5" x14ac:dyDescent="0.2">
      <c r="A55" s="26" t="s">
        <v>57</v>
      </c>
      <c r="B55" s="27" t="s">
        <v>14</v>
      </c>
      <c r="C55" s="27" t="s">
        <v>249</v>
      </c>
      <c r="D55" s="27" t="s">
        <v>56</v>
      </c>
      <c r="E55" s="27" t="s">
        <v>22</v>
      </c>
      <c r="F55" s="28">
        <v>0</v>
      </c>
      <c r="G55" s="28">
        <v>0</v>
      </c>
      <c r="H55" s="28">
        <v>0</v>
      </c>
    </row>
    <row r="56" spans="1:8" s="23" customFormat="1" ht="15.75" x14ac:dyDescent="0.2">
      <c r="A56" s="20" t="s">
        <v>58</v>
      </c>
      <c r="B56" s="21" t="s">
        <v>14</v>
      </c>
      <c r="C56" s="21" t="s">
        <v>248</v>
      </c>
      <c r="D56" s="21"/>
      <c r="E56" s="21"/>
      <c r="F56" s="22">
        <f>F62+F65+F67+F69+F71+F73+F75</f>
        <v>707.09999999999991</v>
      </c>
      <c r="G56" s="22">
        <f>G62+G65+G67+G69+G71+G73+G75</f>
        <v>707.09999999999991</v>
      </c>
      <c r="H56" s="22">
        <f t="shared" si="0"/>
        <v>100</v>
      </c>
    </row>
    <row r="57" spans="1:8" s="23" customFormat="1" ht="15.75" x14ac:dyDescent="0.2">
      <c r="A57" s="20" t="s">
        <v>253</v>
      </c>
      <c r="B57" s="21" t="s">
        <v>14</v>
      </c>
      <c r="C57" s="21" t="s">
        <v>248</v>
      </c>
      <c r="D57" s="24" t="s">
        <v>257</v>
      </c>
      <c r="E57" s="21"/>
      <c r="F57" s="22">
        <f>F58</f>
        <v>707.09999999999991</v>
      </c>
      <c r="G57" s="22">
        <f>G58</f>
        <v>707.09999999999991</v>
      </c>
      <c r="H57" s="22">
        <f t="shared" si="0"/>
        <v>100</v>
      </c>
    </row>
    <row r="58" spans="1:8" s="23" customFormat="1" ht="15.75" x14ac:dyDescent="0.2">
      <c r="A58" s="20" t="s">
        <v>263</v>
      </c>
      <c r="B58" s="21" t="s">
        <v>14</v>
      </c>
      <c r="C58" s="21" t="s">
        <v>248</v>
      </c>
      <c r="D58" s="24" t="s">
        <v>260</v>
      </c>
      <c r="E58" s="21"/>
      <c r="F58" s="22">
        <f>F59</f>
        <v>707.09999999999991</v>
      </c>
      <c r="G58" s="22">
        <f>G59</f>
        <v>707.09999999999991</v>
      </c>
      <c r="H58" s="22">
        <f t="shared" si="0"/>
        <v>100</v>
      </c>
    </row>
    <row r="59" spans="1:8" s="23" customFormat="1" ht="15.75" x14ac:dyDescent="0.2">
      <c r="A59" s="20" t="s">
        <v>261</v>
      </c>
      <c r="B59" s="21" t="s">
        <v>14</v>
      </c>
      <c r="C59" s="21" t="s">
        <v>248</v>
      </c>
      <c r="D59" s="24" t="s">
        <v>262</v>
      </c>
      <c r="E59" s="21"/>
      <c r="F59" s="22">
        <f>F60+F63</f>
        <v>707.09999999999991</v>
      </c>
      <c r="G59" s="22">
        <f>G60+G63</f>
        <v>707.09999999999991</v>
      </c>
      <c r="H59" s="22">
        <f t="shared" si="0"/>
        <v>100</v>
      </c>
    </row>
    <row r="60" spans="1:8" s="23" customFormat="1" ht="15.75" x14ac:dyDescent="0.2">
      <c r="A60" s="20" t="s">
        <v>278</v>
      </c>
      <c r="B60" s="21" t="s">
        <v>14</v>
      </c>
      <c r="C60" s="21" t="s">
        <v>248</v>
      </c>
      <c r="D60" s="24" t="s">
        <v>277</v>
      </c>
      <c r="E60" s="21"/>
      <c r="F60" s="22">
        <f>F61</f>
        <v>301.39999999999998</v>
      </c>
      <c r="G60" s="22">
        <f>G61</f>
        <v>301.39999999999998</v>
      </c>
      <c r="H60" s="22">
        <f t="shared" ref="H60" si="9">G60/F60*100</f>
        <v>100</v>
      </c>
    </row>
    <row r="61" spans="1:8" s="23" customFormat="1" ht="15.75" x14ac:dyDescent="0.2">
      <c r="A61" s="26" t="s">
        <v>59</v>
      </c>
      <c r="B61" s="27" t="s">
        <v>14</v>
      </c>
      <c r="C61" s="27" t="s">
        <v>248</v>
      </c>
      <c r="D61" s="27" t="s">
        <v>60</v>
      </c>
      <c r="E61" s="27"/>
      <c r="F61" s="28">
        <f>F62</f>
        <v>301.39999999999998</v>
      </c>
      <c r="G61" s="28">
        <f>G62</f>
        <v>301.39999999999998</v>
      </c>
      <c r="H61" s="28">
        <f t="shared" si="0"/>
        <v>100</v>
      </c>
    </row>
    <row r="62" spans="1:8" s="23" customFormat="1" ht="31.5" x14ac:dyDescent="0.2">
      <c r="A62" s="29" t="s">
        <v>61</v>
      </c>
      <c r="B62" s="27" t="s">
        <v>14</v>
      </c>
      <c r="C62" s="27" t="s">
        <v>248</v>
      </c>
      <c r="D62" s="27" t="s">
        <v>60</v>
      </c>
      <c r="E62" s="27" t="s">
        <v>22</v>
      </c>
      <c r="F62" s="28">
        <v>301.39999999999998</v>
      </c>
      <c r="G62" s="28">
        <v>301.39999999999998</v>
      </c>
      <c r="H62" s="28">
        <f t="shared" si="0"/>
        <v>100</v>
      </c>
    </row>
    <row r="63" spans="1:8" s="23" customFormat="1" ht="15.75" x14ac:dyDescent="0.2">
      <c r="A63" s="20" t="s">
        <v>276</v>
      </c>
      <c r="B63" s="21" t="s">
        <v>14</v>
      </c>
      <c r="C63" s="21" t="s">
        <v>248</v>
      </c>
      <c r="D63" s="24" t="s">
        <v>275</v>
      </c>
      <c r="E63" s="21"/>
      <c r="F63" s="22">
        <f>F64+F66+F68+F70+F72+F74</f>
        <v>405.7</v>
      </c>
      <c r="G63" s="22">
        <f>G64+G66+G68+G70+G72+G74</f>
        <v>405.7</v>
      </c>
      <c r="H63" s="22">
        <f t="shared" si="0"/>
        <v>100</v>
      </c>
    </row>
    <row r="64" spans="1:8" s="23" customFormat="1" ht="15.75" x14ac:dyDescent="0.2">
      <c r="A64" s="26" t="s">
        <v>55</v>
      </c>
      <c r="B64" s="27" t="s">
        <v>14</v>
      </c>
      <c r="C64" s="27" t="s">
        <v>248</v>
      </c>
      <c r="D64" s="27" t="s">
        <v>56</v>
      </c>
      <c r="E64" s="27"/>
      <c r="F64" s="28">
        <f>F65</f>
        <v>64</v>
      </c>
      <c r="G64" s="28">
        <f>G65</f>
        <v>64</v>
      </c>
      <c r="H64" s="28">
        <f t="shared" si="0"/>
        <v>100</v>
      </c>
    </row>
    <row r="65" spans="1:8" s="23" customFormat="1" ht="31.5" x14ac:dyDescent="0.2">
      <c r="A65" s="26" t="s">
        <v>57</v>
      </c>
      <c r="B65" s="27" t="s">
        <v>14</v>
      </c>
      <c r="C65" s="27" t="s">
        <v>248</v>
      </c>
      <c r="D65" s="27" t="s">
        <v>56</v>
      </c>
      <c r="E65" s="27" t="s">
        <v>22</v>
      </c>
      <c r="F65" s="28">
        <v>64</v>
      </c>
      <c r="G65" s="28">
        <v>64</v>
      </c>
      <c r="H65" s="28">
        <f t="shared" si="0"/>
        <v>100</v>
      </c>
    </row>
    <row r="66" spans="1:8" s="23" customFormat="1" ht="31.5" x14ac:dyDescent="0.2">
      <c r="A66" s="26" t="s">
        <v>63</v>
      </c>
      <c r="B66" s="27" t="s">
        <v>14</v>
      </c>
      <c r="C66" s="27" t="s">
        <v>248</v>
      </c>
      <c r="D66" s="27" t="s">
        <v>62</v>
      </c>
      <c r="E66" s="27"/>
      <c r="F66" s="28">
        <f>F67</f>
        <v>112.9</v>
      </c>
      <c r="G66" s="28">
        <f>G67</f>
        <v>112.9</v>
      </c>
      <c r="H66" s="28">
        <f t="shared" si="0"/>
        <v>100</v>
      </c>
    </row>
    <row r="67" spans="1:8" s="23" customFormat="1" ht="63" x14ac:dyDescent="0.2">
      <c r="A67" s="26" t="s">
        <v>64</v>
      </c>
      <c r="B67" s="27" t="s">
        <v>14</v>
      </c>
      <c r="C67" s="27" t="s">
        <v>248</v>
      </c>
      <c r="D67" s="27" t="s">
        <v>62</v>
      </c>
      <c r="E67" s="27" t="s">
        <v>20</v>
      </c>
      <c r="F67" s="28">
        <v>112.9</v>
      </c>
      <c r="G67" s="28">
        <v>112.9</v>
      </c>
      <c r="H67" s="28">
        <f t="shared" si="0"/>
        <v>100</v>
      </c>
    </row>
    <row r="68" spans="1:8" s="23" customFormat="1" ht="15.75" x14ac:dyDescent="0.2">
      <c r="A68" s="26" t="s">
        <v>65</v>
      </c>
      <c r="B68" s="27" t="s">
        <v>14</v>
      </c>
      <c r="C68" s="27" t="s">
        <v>248</v>
      </c>
      <c r="D68" s="27" t="s">
        <v>66</v>
      </c>
      <c r="E68" s="27"/>
      <c r="F68" s="28">
        <f>F69</f>
        <v>21.6</v>
      </c>
      <c r="G68" s="28">
        <f>G69</f>
        <v>21.6</v>
      </c>
      <c r="H68" s="28">
        <f t="shared" si="0"/>
        <v>100</v>
      </c>
    </row>
    <row r="69" spans="1:8" s="23" customFormat="1" ht="31.5" x14ac:dyDescent="0.2">
      <c r="A69" s="26" t="s">
        <v>67</v>
      </c>
      <c r="B69" s="27" t="s">
        <v>14</v>
      </c>
      <c r="C69" s="27" t="s">
        <v>248</v>
      </c>
      <c r="D69" s="27" t="s">
        <v>66</v>
      </c>
      <c r="E69" s="27" t="s">
        <v>22</v>
      </c>
      <c r="F69" s="28">
        <v>21.6</v>
      </c>
      <c r="G69" s="28">
        <v>21.6</v>
      </c>
      <c r="H69" s="28">
        <f t="shared" si="0"/>
        <v>100</v>
      </c>
    </row>
    <row r="70" spans="1:8" s="23" customFormat="1" ht="31.5" x14ac:dyDescent="0.2">
      <c r="A70" s="26" t="s">
        <v>68</v>
      </c>
      <c r="B70" s="27" t="s">
        <v>14</v>
      </c>
      <c r="C70" s="27" t="s">
        <v>248</v>
      </c>
      <c r="D70" s="27" t="s">
        <v>69</v>
      </c>
      <c r="E70" s="27"/>
      <c r="F70" s="28">
        <f>F71</f>
        <v>65.3</v>
      </c>
      <c r="G70" s="28">
        <f>G71</f>
        <v>65.3</v>
      </c>
      <c r="H70" s="28">
        <f t="shared" si="0"/>
        <v>100</v>
      </c>
    </row>
    <row r="71" spans="1:8" s="23" customFormat="1" ht="47.25" x14ac:dyDescent="0.2">
      <c r="A71" s="26" t="s">
        <v>70</v>
      </c>
      <c r="B71" s="27" t="s">
        <v>14</v>
      </c>
      <c r="C71" s="27" t="s">
        <v>248</v>
      </c>
      <c r="D71" s="27" t="s">
        <v>69</v>
      </c>
      <c r="E71" s="27" t="s">
        <v>71</v>
      </c>
      <c r="F71" s="28">
        <v>65.3</v>
      </c>
      <c r="G71" s="28">
        <v>65.3</v>
      </c>
      <c r="H71" s="28">
        <f t="shared" si="0"/>
        <v>100</v>
      </c>
    </row>
    <row r="72" spans="1:8" s="23" customFormat="1" ht="31.5" x14ac:dyDescent="0.2">
      <c r="A72" s="26" t="s">
        <v>72</v>
      </c>
      <c r="B72" s="27" t="s">
        <v>14</v>
      </c>
      <c r="C72" s="27" t="s">
        <v>248</v>
      </c>
      <c r="D72" s="27" t="s">
        <v>73</v>
      </c>
      <c r="E72" s="27"/>
      <c r="F72" s="28">
        <f>F73</f>
        <v>60.9</v>
      </c>
      <c r="G72" s="28">
        <f>G73</f>
        <v>60.9</v>
      </c>
      <c r="H72" s="28">
        <f t="shared" si="0"/>
        <v>100</v>
      </c>
    </row>
    <row r="73" spans="1:8" s="23" customFormat="1" ht="47.25" x14ac:dyDescent="0.2">
      <c r="A73" s="26" t="s">
        <v>74</v>
      </c>
      <c r="B73" s="27" t="s">
        <v>14</v>
      </c>
      <c r="C73" s="27" t="s">
        <v>248</v>
      </c>
      <c r="D73" s="27" t="s">
        <v>73</v>
      </c>
      <c r="E73" s="27" t="s">
        <v>20</v>
      </c>
      <c r="F73" s="28">
        <v>60.9</v>
      </c>
      <c r="G73" s="28">
        <v>60.9</v>
      </c>
      <c r="H73" s="28">
        <f t="shared" si="0"/>
        <v>100</v>
      </c>
    </row>
    <row r="74" spans="1:8" s="23" customFormat="1" ht="47.25" x14ac:dyDescent="0.2">
      <c r="A74" s="26" t="s">
        <v>75</v>
      </c>
      <c r="B74" s="27" t="s">
        <v>14</v>
      </c>
      <c r="C74" s="27" t="s">
        <v>248</v>
      </c>
      <c r="D74" s="27" t="s">
        <v>76</v>
      </c>
      <c r="E74" s="27"/>
      <c r="F74" s="28">
        <f>F75</f>
        <v>81</v>
      </c>
      <c r="G74" s="28">
        <f>G75</f>
        <v>81</v>
      </c>
      <c r="H74" s="28">
        <f t="shared" si="0"/>
        <v>100</v>
      </c>
    </row>
    <row r="75" spans="1:8" s="23" customFormat="1" ht="63" x14ac:dyDescent="0.2">
      <c r="A75" s="26" t="s">
        <v>77</v>
      </c>
      <c r="B75" s="27" t="s">
        <v>14</v>
      </c>
      <c r="C75" s="27" t="s">
        <v>248</v>
      </c>
      <c r="D75" s="27" t="s">
        <v>76</v>
      </c>
      <c r="E75" s="27" t="s">
        <v>20</v>
      </c>
      <c r="F75" s="28">
        <v>81</v>
      </c>
      <c r="G75" s="28">
        <v>81</v>
      </c>
      <c r="H75" s="28">
        <f t="shared" si="0"/>
        <v>100</v>
      </c>
    </row>
    <row r="76" spans="1:8" s="23" customFormat="1" ht="15.75" x14ac:dyDescent="0.2">
      <c r="A76" s="20" t="s">
        <v>80</v>
      </c>
      <c r="B76" s="21" t="s">
        <v>14</v>
      </c>
      <c r="C76" s="21" t="s">
        <v>244</v>
      </c>
      <c r="D76" s="21"/>
      <c r="E76" s="21"/>
      <c r="F76" s="22">
        <f t="shared" ref="F76:G82" si="10">F77</f>
        <v>346.4</v>
      </c>
      <c r="G76" s="22">
        <f t="shared" si="10"/>
        <v>346.4</v>
      </c>
      <c r="H76" s="22">
        <f t="shared" si="0"/>
        <v>100</v>
      </c>
    </row>
    <row r="77" spans="1:8" s="23" customFormat="1" ht="15.75" x14ac:dyDescent="0.2">
      <c r="A77" s="20" t="s">
        <v>81</v>
      </c>
      <c r="B77" s="21" t="s">
        <v>14</v>
      </c>
      <c r="C77" s="21" t="s">
        <v>245</v>
      </c>
      <c r="D77" s="21"/>
      <c r="E77" s="21"/>
      <c r="F77" s="22">
        <f>F82</f>
        <v>346.4</v>
      </c>
      <c r="G77" s="22">
        <f>G82</f>
        <v>346.4</v>
      </c>
      <c r="H77" s="22">
        <f t="shared" si="0"/>
        <v>100</v>
      </c>
    </row>
    <row r="78" spans="1:8" s="23" customFormat="1" ht="15.75" x14ac:dyDescent="0.2">
      <c r="A78" s="20" t="s">
        <v>253</v>
      </c>
      <c r="B78" s="21" t="s">
        <v>14</v>
      </c>
      <c r="C78" s="21" t="s">
        <v>245</v>
      </c>
      <c r="D78" s="24" t="s">
        <v>257</v>
      </c>
      <c r="E78" s="21"/>
      <c r="F78" s="22">
        <f>F79</f>
        <v>346.4</v>
      </c>
      <c r="G78" s="22">
        <f>G79</f>
        <v>346.4</v>
      </c>
      <c r="H78" s="22">
        <f t="shared" ref="H78:H80" si="11">G78/F78*100</f>
        <v>100</v>
      </c>
    </row>
    <row r="79" spans="1:8" s="23" customFormat="1" ht="15.75" x14ac:dyDescent="0.2">
      <c r="A79" s="20" t="s">
        <v>263</v>
      </c>
      <c r="B79" s="21" t="s">
        <v>14</v>
      </c>
      <c r="C79" s="21" t="s">
        <v>245</v>
      </c>
      <c r="D79" s="24" t="s">
        <v>260</v>
      </c>
      <c r="E79" s="21"/>
      <c r="F79" s="22">
        <f>F80</f>
        <v>346.4</v>
      </c>
      <c r="G79" s="22">
        <f>G80</f>
        <v>346.4</v>
      </c>
      <c r="H79" s="22">
        <f t="shared" si="11"/>
        <v>100</v>
      </c>
    </row>
    <row r="80" spans="1:8" s="23" customFormat="1" ht="15.75" x14ac:dyDescent="0.2">
      <c r="A80" s="20" t="s">
        <v>261</v>
      </c>
      <c r="B80" s="21" t="s">
        <v>14</v>
      </c>
      <c r="C80" s="21" t="s">
        <v>245</v>
      </c>
      <c r="D80" s="24" t="s">
        <v>262</v>
      </c>
      <c r="E80" s="21"/>
      <c r="F80" s="22">
        <f>F82</f>
        <v>346.4</v>
      </c>
      <c r="G80" s="22">
        <f>G82</f>
        <v>346.4</v>
      </c>
      <c r="H80" s="22">
        <f t="shared" si="11"/>
        <v>100</v>
      </c>
    </row>
    <row r="81" spans="1:8" s="23" customFormat="1" ht="15.75" x14ac:dyDescent="0.2">
      <c r="A81" s="20" t="s">
        <v>276</v>
      </c>
      <c r="B81" s="21" t="s">
        <v>14</v>
      </c>
      <c r="C81" s="21" t="s">
        <v>245</v>
      </c>
      <c r="D81" s="24" t="s">
        <v>275</v>
      </c>
      <c r="E81" s="21"/>
      <c r="F81" s="22">
        <f>F83</f>
        <v>346.4</v>
      </c>
      <c r="G81" s="22">
        <f>G83</f>
        <v>346.4</v>
      </c>
      <c r="H81" s="22">
        <f t="shared" ref="H81" si="12">G81/F81*100</f>
        <v>100</v>
      </c>
    </row>
    <row r="82" spans="1:8" s="23" customFormat="1" ht="31.5" x14ac:dyDescent="0.2">
      <c r="A82" s="26" t="s">
        <v>82</v>
      </c>
      <c r="B82" s="27" t="s">
        <v>14</v>
      </c>
      <c r="C82" s="27" t="s">
        <v>245</v>
      </c>
      <c r="D82" s="27" t="s">
        <v>83</v>
      </c>
      <c r="E82" s="27"/>
      <c r="F82" s="28">
        <f t="shared" si="10"/>
        <v>346.4</v>
      </c>
      <c r="G82" s="28">
        <f t="shared" si="10"/>
        <v>346.4</v>
      </c>
      <c r="H82" s="28">
        <f t="shared" si="0"/>
        <v>100</v>
      </c>
    </row>
    <row r="83" spans="1:8" s="23" customFormat="1" ht="78.75" x14ac:dyDescent="0.2">
      <c r="A83" s="30" t="s">
        <v>84</v>
      </c>
      <c r="B83" s="27" t="s">
        <v>14</v>
      </c>
      <c r="C83" s="27" t="s">
        <v>245</v>
      </c>
      <c r="D83" s="27" t="s">
        <v>83</v>
      </c>
      <c r="E83" s="27" t="s">
        <v>32</v>
      </c>
      <c r="F83" s="28">
        <v>346.4</v>
      </c>
      <c r="G83" s="28">
        <v>346.4</v>
      </c>
      <c r="H83" s="28">
        <f t="shared" si="0"/>
        <v>100</v>
      </c>
    </row>
    <row r="84" spans="1:8" s="23" customFormat="1" ht="31.5" x14ac:dyDescent="0.2">
      <c r="A84" s="20" t="s">
        <v>85</v>
      </c>
      <c r="B84" s="21" t="s">
        <v>14</v>
      </c>
      <c r="C84" s="21" t="s">
        <v>246</v>
      </c>
      <c r="D84" s="21"/>
      <c r="E84" s="21"/>
      <c r="F84" s="22">
        <f>F85</f>
        <v>209.5</v>
      </c>
      <c r="G84" s="22">
        <f>G85</f>
        <v>209.5</v>
      </c>
      <c r="H84" s="22">
        <f t="shared" si="0"/>
        <v>100</v>
      </c>
    </row>
    <row r="85" spans="1:8" s="23" customFormat="1" ht="31.5" x14ac:dyDescent="0.2">
      <c r="A85" s="20" t="s">
        <v>86</v>
      </c>
      <c r="B85" s="21" t="s">
        <v>14</v>
      </c>
      <c r="C85" s="21" t="s">
        <v>247</v>
      </c>
      <c r="D85" s="21"/>
      <c r="E85" s="21"/>
      <c r="F85" s="22">
        <f>F91+F93</f>
        <v>209.5</v>
      </c>
      <c r="G85" s="22">
        <f>G91+G93</f>
        <v>209.5</v>
      </c>
      <c r="H85" s="22">
        <f t="shared" si="0"/>
        <v>100</v>
      </c>
    </row>
    <row r="86" spans="1:8" s="23" customFormat="1" ht="15.75" x14ac:dyDescent="0.2">
      <c r="A86" s="20" t="s">
        <v>265</v>
      </c>
      <c r="B86" s="21" t="s">
        <v>14</v>
      </c>
      <c r="C86" s="21" t="s">
        <v>247</v>
      </c>
      <c r="D86" s="24" t="s">
        <v>264</v>
      </c>
      <c r="E86" s="21"/>
      <c r="F86" s="22">
        <f t="shared" ref="F86:G88" si="13">F87</f>
        <v>209.5</v>
      </c>
      <c r="G86" s="22">
        <f t="shared" si="13"/>
        <v>209.5</v>
      </c>
      <c r="H86" s="22">
        <f t="shared" si="0"/>
        <v>100</v>
      </c>
    </row>
    <row r="87" spans="1:8" s="23" customFormat="1" ht="63" x14ac:dyDescent="0.2">
      <c r="A87" s="20" t="s">
        <v>267</v>
      </c>
      <c r="B87" s="21" t="s">
        <v>14</v>
      </c>
      <c r="C87" s="21" t="s">
        <v>247</v>
      </c>
      <c r="D87" s="24" t="s">
        <v>266</v>
      </c>
      <c r="E87" s="21"/>
      <c r="F87" s="22">
        <f t="shared" si="13"/>
        <v>209.5</v>
      </c>
      <c r="G87" s="22">
        <f t="shared" si="13"/>
        <v>209.5</v>
      </c>
      <c r="H87" s="22">
        <f t="shared" si="0"/>
        <v>100</v>
      </c>
    </row>
    <row r="88" spans="1:8" s="23" customFormat="1" ht="15.75" x14ac:dyDescent="0.2">
      <c r="A88" s="25" t="s">
        <v>269</v>
      </c>
      <c r="B88" s="21" t="s">
        <v>14</v>
      </c>
      <c r="C88" s="21" t="s">
        <v>247</v>
      </c>
      <c r="D88" s="24" t="s">
        <v>268</v>
      </c>
      <c r="E88" s="21"/>
      <c r="F88" s="22">
        <f t="shared" si="13"/>
        <v>209.5</v>
      </c>
      <c r="G88" s="22">
        <f t="shared" si="13"/>
        <v>209.5</v>
      </c>
      <c r="H88" s="22">
        <f t="shared" si="0"/>
        <v>100</v>
      </c>
    </row>
    <row r="89" spans="1:8" s="23" customFormat="1" ht="31.5" x14ac:dyDescent="0.2">
      <c r="A89" s="25" t="s">
        <v>271</v>
      </c>
      <c r="B89" s="21" t="s">
        <v>14</v>
      </c>
      <c r="C89" s="21" t="s">
        <v>247</v>
      </c>
      <c r="D89" s="24" t="s">
        <v>272</v>
      </c>
      <c r="E89" s="21"/>
      <c r="F89" s="22">
        <f>F90+F92</f>
        <v>209.5</v>
      </c>
      <c r="G89" s="22">
        <f>G90+G92</f>
        <v>209.5</v>
      </c>
      <c r="H89" s="22">
        <f t="shared" ref="H89" si="14">G89/F89*100</f>
        <v>100</v>
      </c>
    </row>
    <row r="90" spans="1:8" s="23" customFormat="1" ht="15.75" x14ac:dyDescent="0.2">
      <c r="A90" s="26" t="s">
        <v>87</v>
      </c>
      <c r="B90" s="27" t="s">
        <v>14</v>
      </c>
      <c r="C90" s="27" t="s">
        <v>247</v>
      </c>
      <c r="D90" s="27" t="s">
        <v>88</v>
      </c>
      <c r="E90" s="27"/>
      <c r="F90" s="28">
        <f>F91</f>
        <v>42.5</v>
      </c>
      <c r="G90" s="28">
        <f>G91</f>
        <v>42.5</v>
      </c>
      <c r="H90" s="28">
        <f t="shared" si="0"/>
        <v>100</v>
      </c>
    </row>
    <row r="91" spans="1:8" s="23" customFormat="1" ht="47.25" x14ac:dyDescent="0.2">
      <c r="A91" s="26" t="s">
        <v>89</v>
      </c>
      <c r="B91" s="27" t="s">
        <v>14</v>
      </c>
      <c r="C91" s="27" t="s">
        <v>247</v>
      </c>
      <c r="D91" s="27" t="s">
        <v>88</v>
      </c>
      <c r="E91" s="27" t="s">
        <v>20</v>
      </c>
      <c r="F91" s="28">
        <v>42.5</v>
      </c>
      <c r="G91" s="28">
        <v>42.5</v>
      </c>
      <c r="H91" s="28">
        <f t="shared" si="0"/>
        <v>100</v>
      </c>
    </row>
    <row r="92" spans="1:8" s="23" customFormat="1" ht="15.75" x14ac:dyDescent="0.2">
      <c r="A92" s="26" t="s">
        <v>90</v>
      </c>
      <c r="B92" s="27" t="s">
        <v>14</v>
      </c>
      <c r="C92" s="27" t="s">
        <v>247</v>
      </c>
      <c r="D92" s="27" t="s">
        <v>91</v>
      </c>
      <c r="E92" s="27"/>
      <c r="F92" s="28">
        <f>F93</f>
        <v>167</v>
      </c>
      <c r="G92" s="28">
        <f>G93</f>
        <v>167</v>
      </c>
      <c r="H92" s="28">
        <f t="shared" si="0"/>
        <v>100</v>
      </c>
    </row>
    <row r="93" spans="1:8" s="23" customFormat="1" ht="31.5" x14ac:dyDescent="0.2">
      <c r="A93" s="26" t="s">
        <v>92</v>
      </c>
      <c r="B93" s="27" t="s">
        <v>14</v>
      </c>
      <c r="C93" s="27" t="s">
        <v>247</v>
      </c>
      <c r="D93" s="27" t="s">
        <v>91</v>
      </c>
      <c r="E93" s="27" t="s">
        <v>20</v>
      </c>
      <c r="F93" s="28">
        <v>167</v>
      </c>
      <c r="G93" s="28">
        <v>167</v>
      </c>
      <c r="H93" s="28">
        <f t="shared" si="0"/>
        <v>100</v>
      </c>
    </row>
    <row r="94" spans="1:8" s="23" customFormat="1" ht="15.75" x14ac:dyDescent="0.2">
      <c r="A94" s="20" t="s">
        <v>93</v>
      </c>
      <c r="B94" s="21" t="s">
        <v>14</v>
      </c>
      <c r="C94" s="21" t="s">
        <v>242</v>
      </c>
      <c r="D94" s="21"/>
      <c r="E94" s="21"/>
      <c r="F94" s="22">
        <f>F95+F120</f>
        <v>16612.3</v>
      </c>
      <c r="G94" s="22">
        <f>G95+G120</f>
        <v>14907.099999999999</v>
      </c>
      <c r="H94" s="22">
        <f t="shared" ref="H94:H180" si="15">G94/F94*100</f>
        <v>89.735316602758203</v>
      </c>
    </row>
    <row r="95" spans="1:8" s="23" customFormat="1" ht="15.75" x14ac:dyDescent="0.2">
      <c r="A95" s="20" t="s">
        <v>94</v>
      </c>
      <c r="B95" s="21" t="s">
        <v>14</v>
      </c>
      <c r="C95" s="21" t="s">
        <v>243</v>
      </c>
      <c r="D95" s="21"/>
      <c r="E95" s="21"/>
      <c r="F95" s="22">
        <f>F100+F102+F104+F106+F108+F110+F112+F114+F116+F118</f>
        <v>16393.3</v>
      </c>
      <c r="G95" s="22">
        <f>G100+G102+G104+G106+G108+G110+G112+G114+G116+G118</f>
        <v>14688.099999999999</v>
      </c>
      <c r="H95" s="22">
        <f t="shared" si="15"/>
        <v>89.59818950424868</v>
      </c>
    </row>
    <row r="96" spans="1:8" s="23" customFormat="1" ht="15.75" x14ac:dyDescent="0.2">
      <c r="A96" s="20" t="s">
        <v>265</v>
      </c>
      <c r="B96" s="21" t="s">
        <v>14</v>
      </c>
      <c r="C96" s="21" t="s">
        <v>243</v>
      </c>
      <c r="D96" s="24" t="s">
        <v>264</v>
      </c>
      <c r="E96" s="21"/>
      <c r="F96" s="22">
        <f t="shared" ref="F96:G98" si="16">F97</f>
        <v>16393.3</v>
      </c>
      <c r="G96" s="22">
        <f t="shared" si="16"/>
        <v>14688.099999999999</v>
      </c>
      <c r="H96" s="22">
        <f t="shared" si="15"/>
        <v>89.59818950424868</v>
      </c>
    </row>
    <row r="97" spans="1:8" s="23" customFormat="1" ht="63" x14ac:dyDescent="0.2">
      <c r="A97" s="20" t="s">
        <v>267</v>
      </c>
      <c r="B97" s="21" t="s">
        <v>14</v>
      </c>
      <c r="C97" s="21" t="s">
        <v>243</v>
      </c>
      <c r="D97" s="24" t="s">
        <v>266</v>
      </c>
      <c r="E97" s="21"/>
      <c r="F97" s="22">
        <f t="shared" si="16"/>
        <v>16393.3</v>
      </c>
      <c r="G97" s="22">
        <f t="shared" si="16"/>
        <v>14688.099999999999</v>
      </c>
      <c r="H97" s="22">
        <f t="shared" si="15"/>
        <v>89.59818950424868</v>
      </c>
    </row>
    <row r="98" spans="1:8" s="23" customFormat="1" ht="15.75" x14ac:dyDescent="0.2">
      <c r="A98" s="25" t="s">
        <v>269</v>
      </c>
      <c r="B98" s="21" t="s">
        <v>14</v>
      </c>
      <c r="C98" s="21" t="s">
        <v>243</v>
      </c>
      <c r="D98" s="24" t="s">
        <v>268</v>
      </c>
      <c r="E98" s="21"/>
      <c r="F98" s="22">
        <f t="shared" si="16"/>
        <v>16393.3</v>
      </c>
      <c r="G98" s="22">
        <f t="shared" si="16"/>
        <v>14688.099999999999</v>
      </c>
      <c r="H98" s="22">
        <f t="shared" si="15"/>
        <v>89.59818950424868</v>
      </c>
    </row>
    <row r="99" spans="1:8" s="23" customFormat="1" ht="31.5" x14ac:dyDescent="0.2">
      <c r="A99" s="25" t="s">
        <v>274</v>
      </c>
      <c r="B99" s="21" t="s">
        <v>14</v>
      </c>
      <c r="C99" s="21" t="s">
        <v>243</v>
      </c>
      <c r="D99" s="24" t="s">
        <v>273</v>
      </c>
      <c r="E99" s="21"/>
      <c r="F99" s="22">
        <f>F100+F102+F104+F106+F108+F110+F112+F114+F116+F118</f>
        <v>16393.3</v>
      </c>
      <c r="G99" s="22">
        <f>G100+G102+G104+G106+G108+G110+G112+G114+G116+G118</f>
        <v>14688.099999999999</v>
      </c>
      <c r="H99" s="22">
        <f t="shared" si="15"/>
        <v>89.59818950424868</v>
      </c>
    </row>
    <row r="100" spans="1:8" s="23" customFormat="1" ht="31.5" x14ac:dyDescent="0.2">
      <c r="A100" s="26" t="s">
        <v>96</v>
      </c>
      <c r="B100" s="27" t="s">
        <v>14</v>
      </c>
      <c r="C100" s="27" t="s">
        <v>243</v>
      </c>
      <c r="D100" s="27" t="s">
        <v>97</v>
      </c>
      <c r="E100" s="27"/>
      <c r="F100" s="28">
        <f>F101</f>
        <v>128.6</v>
      </c>
      <c r="G100" s="28">
        <f>G101</f>
        <v>128.6</v>
      </c>
      <c r="H100" s="28">
        <f t="shared" si="15"/>
        <v>100</v>
      </c>
    </row>
    <row r="101" spans="1:8" s="23" customFormat="1" ht="47.25" x14ac:dyDescent="0.2">
      <c r="A101" s="26" t="s">
        <v>98</v>
      </c>
      <c r="B101" s="27" t="s">
        <v>14</v>
      </c>
      <c r="C101" s="27" t="s">
        <v>243</v>
      </c>
      <c r="D101" s="27" t="s">
        <v>97</v>
      </c>
      <c r="E101" s="27" t="s">
        <v>20</v>
      </c>
      <c r="F101" s="28">
        <v>128.6</v>
      </c>
      <c r="G101" s="28">
        <v>128.6</v>
      </c>
      <c r="H101" s="28">
        <f t="shared" si="15"/>
        <v>100</v>
      </c>
    </row>
    <row r="102" spans="1:8" s="23" customFormat="1" ht="15.75" x14ac:dyDescent="0.2">
      <c r="A102" s="26" t="s">
        <v>99</v>
      </c>
      <c r="B102" s="27" t="s">
        <v>14</v>
      </c>
      <c r="C102" s="27" t="s">
        <v>243</v>
      </c>
      <c r="D102" s="27" t="s">
        <v>100</v>
      </c>
      <c r="E102" s="27"/>
      <c r="F102" s="28">
        <f>F103</f>
        <v>4957.8999999999996</v>
      </c>
      <c r="G102" s="28">
        <f>G103</f>
        <v>3252.7</v>
      </c>
      <c r="H102" s="28">
        <f t="shared" si="15"/>
        <v>65.606405937997948</v>
      </c>
    </row>
    <row r="103" spans="1:8" s="23" customFormat="1" ht="31.5" x14ac:dyDescent="0.2">
      <c r="A103" s="26" t="s">
        <v>101</v>
      </c>
      <c r="B103" s="27" t="s">
        <v>14</v>
      </c>
      <c r="C103" s="27" t="s">
        <v>243</v>
      </c>
      <c r="D103" s="27" t="s">
        <v>100</v>
      </c>
      <c r="E103" s="27" t="s">
        <v>20</v>
      </c>
      <c r="F103" s="28">
        <v>4957.8999999999996</v>
      </c>
      <c r="G103" s="28">
        <v>3252.7</v>
      </c>
      <c r="H103" s="28">
        <f t="shared" si="15"/>
        <v>65.606405937997948</v>
      </c>
    </row>
    <row r="104" spans="1:8" s="23" customFormat="1" ht="31.5" x14ac:dyDescent="0.2">
      <c r="A104" s="26" t="s">
        <v>102</v>
      </c>
      <c r="B104" s="27" t="s">
        <v>14</v>
      </c>
      <c r="C104" s="27" t="s">
        <v>243</v>
      </c>
      <c r="D104" s="27" t="s">
        <v>103</v>
      </c>
      <c r="E104" s="27"/>
      <c r="F104" s="28">
        <f>F105</f>
        <v>201.5</v>
      </c>
      <c r="G104" s="28">
        <f>G105</f>
        <v>201.5</v>
      </c>
      <c r="H104" s="28">
        <f t="shared" si="15"/>
        <v>100</v>
      </c>
    </row>
    <row r="105" spans="1:8" s="23" customFormat="1" ht="63" x14ac:dyDescent="0.2">
      <c r="A105" s="26" t="s">
        <v>104</v>
      </c>
      <c r="B105" s="27" t="s">
        <v>14</v>
      </c>
      <c r="C105" s="27" t="s">
        <v>243</v>
      </c>
      <c r="D105" s="27" t="s">
        <v>103</v>
      </c>
      <c r="E105" s="27" t="s">
        <v>20</v>
      </c>
      <c r="F105" s="28">
        <f>201.5</f>
        <v>201.5</v>
      </c>
      <c r="G105" s="28">
        <f>201.5</f>
        <v>201.5</v>
      </c>
      <c r="H105" s="28">
        <f t="shared" si="15"/>
        <v>100</v>
      </c>
    </row>
    <row r="106" spans="1:8" s="23" customFormat="1" ht="31.5" x14ac:dyDescent="0.2">
      <c r="A106" s="26" t="s">
        <v>105</v>
      </c>
      <c r="B106" s="27" t="s">
        <v>14</v>
      </c>
      <c r="C106" s="27" t="s">
        <v>243</v>
      </c>
      <c r="D106" s="27" t="s">
        <v>106</v>
      </c>
      <c r="E106" s="27"/>
      <c r="F106" s="28">
        <f>F107</f>
        <v>136</v>
      </c>
      <c r="G106" s="28">
        <f>G107</f>
        <v>136</v>
      </c>
      <c r="H106" s="28">
        <f t="shared" si="15"/>
        <v>100</v>
      </c>
    </row>
    <row r="107" spans="1:8" s="23" customFormat="1" ht="47.25" x14ac:dyDescent="0.2">
      <c r="A107" s="26" t="s">
        <v>107</v>
      </c>
      <c r="B107" s="27" t="s">
        <v>14</v>
      </c>
      <c r="C107" s="27" t="s">
        <v>243</v>
      </c>
      <c r="D107" s="27" t="s">
        <v>106</v>
      </c>
      <c r="E107" s="27" t="s">
        <v>20</v>
      </c>
      <c r="F107" s="28">
        <v>136</v>
      </c>
      <c r="G107" s="28">
        <v>136</v>
      </c>
      <c r="H107" s="28">
        <f t="shared" si="15"/>
        <v>100</v>
      </c>
    </row>
    <row r="108" spans="1:8" s="23" customFormat="1" ht="15.75" x14ac:dyDescent="0.2">
      <c r="A108" s="26" t="s">
        <v>108</v>
      </c>
      <c r="B108" s="27" t="s">
        <v>14</v>
      </c>
      <c r="C108" s="27" t="s">
        <v>243</v>
      </c>
      <c r="D108" s="27" t="s">
        <v>109</v>
      </c>
      <c r="E108" s="27"/>
      <c r="F108" s="28">
        <f>F109</f>
        <v>550</v>
      </c>
      <c r="G108" s="28">
        <f>G109</f>
        <v>550</v>
      </c>
      <c r="H108" s="28">
        <f t="shared" si="15"/>
        <v>100</v>
      </c>
    </row>
    <row r="109" spans="1:8" s="23" customFormat="1" ht="47.25" x14ac:dyDescent="0.2">
      <c r="A109" s="26" t="s">
        <v>110</v>
      </c>
      <c r="B109" s="27" t="s">
        <v>14</v>
      </c>
      <c r="C109" s="27" t="s">
        <v>243</v>
      </c>
      <c r="D109" s="27" t="s">
        <v>109</v>
      </c>
      <c r="E109" s="27" t="s">
        <v>20</v>
      </c>
      <c r="F109" s="28">
        <v>550</v>
      </c>
      <c r="G109" s="28">
        <v>550</v>
      </c>
      <c r="H109" s="28">
        <f t="shared" si="15"/>
        <v>100</v>
      </c>
    </row>
    <row r="110" spans="1:8" s="23" customFormat="1" ht="31.5" x14ac:dyDescent="0.2">
      <c r="A110" s="29" t="s">
        <v>111</v>
      </c>
      <c r="B110" s="27" t="s">
        <v>14</v>
      </c>
      <c r="C110" s="27" t="s">
        <v>243</v>
      </c>
      <c r="D110" s="27" t="s">
        <v>112</v>
      </c>
      <c r="E110" s="27"/>
      <c r="F110" s="28">
        <f>F111</f>
        <v>5169.7</v>
      </c>
      <c r="G110" s="28">
        <f>G111</f>
        <v>5169.7</v>
      </c>
      <c r="H110" s="28">
        <f t="shared" si="15"/>
        <v>100</v>
      </c>
    </row>
    <row r="111" spans="1:8" s="23" customFormat="1" ht="47.25" x14ac:dyDescent="0.2">
      <c r="A111" s="26" t="s">
        <v>113</v>
      </c>
      <c r="B111" s="27" t="s">
        <v>14</v>
      </c>
      <c r="C111" s="27" t="s">
        <v>243</v>
      </c>
      <c r="D111" s="27" t="s">
        <v>112</v>
      </c>
      <c r="E111" s="27" t="s">
        <v>20</v>
      </c>
      <c r="F111" s="28">
        <v>5169.7</v>
      </c>
      <c r="G111" s="28">
        <v>5169.7</v>
      </c>
      <c r="H111" s="28">
        <f t="shared" si="15"/>
        <v>100</v>
      </c>
    </row>
    <row r="112" spans="1:8" s="23" customFormat="1" ht="31.5" x14ac:dyDescent="0.2">
      <c r="A112" s="26" t="s">
        <v>114</v>
      </c>
      <c r="B112" s="27" t="s">
        <v>14</v>
      </c>
      <c r="C112" s="27" t="s">
        <v>243</v>
      </c>
      <c r="D112" s="27" t="s">
        <v>115</v>
      </c>
      <c r="E112" s="27"/>
      <c r="F112" s="28">
        <f>F113</f>
        <v>6.9</v>
      </c>
      <c r="G112" s="28">
        <f>G113</f>
        <v>6.9</v>
      </c>
      <c r="H112" s="28">
        <f t="shared" si="15"/>
        <v>100</v>
      </c>
    </row>
    <row r="113" spans="1:8" s="23" customFormat="1" ht="47.25" x14ac:dyDescent="0.2">
      <c r="A113" s="26" t="s">
        <v>116</v>
      </c>
      <c r="B113" s="27" t="s">
        <v>14</v>
      </c>
      <c r="C113" s="27" t="s">
        <v>243</v>
      </c>
      <c r="D113" s="27" t="s">
        <v>115</v>
      </c>
      <c r="E113" s="27" t="s">
        <v>20</v>
      </c>
      <c r="F113" s="28">
        <v>6.9</v>
      </c>
      <c r="G113" s="28">
        <v>6.9</v>
      </c>
      <c r="H113" s="28">
        <f t="shared" si="15"/>
        <v>100</v>
      </c>
    </row>
    <row r="114" spans="1:8" s="23" customFormat="1" ht="78.75" x14ac:dyDescent="0.2">
      <c r="A114" s="30" t="s">
        <v>78</v>
      </c>
      <c r="B114" s="27" t="s">
        <v>14</v>
      </c>
      <c r="C114" s="27" t="s">
        <v>243</v>
      </c>
      <c r="D114" s="27" t="s">
        <v>117</v>
      </c>
      <c r="E114" s="27"/>
      <c r="F114" s="28">
        <f>F115</f>
        <v>1133.8</v>
      </c>
      <c r="G114" s="28">
        <f>G115</f>
        <v>1133.8</v>
      </c>
      <c r="H114" s="28">
        <f t="shared" si="15"/>
        <v>100</v>
      </c>
    </row>
    <row r="115" spans="1:8" s="23" customFormat="1" ht="94.5" x14ac:dyDescent="0.2">
      <c r="A115" s="30" t="s">
        <v>79</v>
      </c>
      <c r="B115" s="27" t="s">
        <v>14</v>
      </c>
      <c r="C115" s="27" t="s">
        <v>243</v>
      </c>
      <c r="D115" s="27" t="s">
        <v>117</v>
      </c>
      <c r="E115" s="27" t="s">
        <v>20</v>
      </c>
      <c r="F115" s="28">
        <v>1133.8</v>
      </c>
      <c r="G115" s="28">
        <v>1133.8</v>
      </c>
      <c r="H115" s="28">
        <f t="shared" si="15"/>
        <v>100</v>
      </c>
    </row>
    <row r="116" spans="1:8" s="23" customFormat="1" ht="78.75" x14ac:dyDescent="0.2">
      <c r="A116" s="30" t="s">
        <v>118</v>
      </c>
      <c r="B116" s="27" t="s">
        <v>14</v>
      </c>
      <c r="C116" s="27" t="s">
        <v>243</v>
      </c>
      <c r="D116" s="27" t="s">
        <v>119</v>
      </c>
      <c r="E116" s="27"/>
      <c r="F116" s="28">
        <f>F117</f>
        <v>1245.7</v>
      </c>
      <c r="G116" s="28">
        <f>G117</f>
        <v>1245.7</v>
      </c>
      <c r="H116" s="28">
        <f t="shared" si="15"/>
        <v>100</v>
      </c>
    </row>
    <row r="117" spans="1:8" s="23" customFormat="1" ht="110.25" x14ac:dyDescent="0.2">
      <c r="A117" s="30" t="s">
        <v>120</v>
      </c>
      <c r="B117" s="27" t="s">
        <v>14</v>
      </c>
      <c r="C117" s="27" t="s">
        <v>243</v>
      </c>
      <c r="D117" s="27" t="s">
        <v>119</v>
      </c>
      <c r="E117" s="27" t="s">
        <v>20</v>
      </c>
      <c r="F117" s="28">
        <v>1245.7</v>
      </c>
      <c r="G117" s="28">
        <v>1245.7</v>
      </c>
      <c r="H117" s="28">
        <f t="shared" si="15"/>
        <v>100</v>
      </c>
    </row>
    <row r="118" spans="1:8" s="23" customFormat="1" ht="63" x14ac:dyDescent="0.2">
      <c r="A118" s="26" t="s">
        <v>121</v>
      </c>
      <c r="B118" s="27" t="s">
        <v>14</v>
      </c>
      <c r="C118" s="27" t="s">
        <v>243</v>
      </c>
      <c r="D118" s="27" t="s">
        <v>122</v>
      </c>
      <c r="E118" s="27"/>
      <c r="F118" s="28">
        <f>F119</f>
        <v>2863.2</v>
      </c>
      <c r="G118" s="28">
        <f>G119</f>
        <v>2863.2</v>
      </c>
      <c r="H118" s="28">
        <f t="shared" si="15"/>
        <v>100</v>
      </c>
    </row>
    <row r="119" spans="1:8" s="23" customFormat="1" ht="94.5" x14ac:dyDescent="0.2">
      <c r="A119" s="30" t="s">
        <v>123</v>
      </c>
      <c r="B119" s="27" t="s">
        <v>14</v>
      </c>
      <c r="C119" s="27" t="s">
        <v>243</v>
      </c>
      <c r="D119" s="27" t="s">
        <v>122</v>
      </c>
      <c r="E119" s="27" t="s">
        <v>20</v>
      </c>
      <c r="F119" s="28">
        <v>2863.2</v>
      </c>
      <c r="G119" s="28">
        <v>2863.2</v>
      </c>
      <c r="H119" s="28">
        <f t="shared" si="15"/>
        <v>100</v>
      </c>
    </row>
    <row r="120" spans="1:8" s="23" customFormat="1" ht="15.75" x14ac:dyDescent="0.2">
      <c r="A120" s="20" t="s">
        <v>124</v>
      </c>
      <c r="B120" s="21" t="s">
        <v>14</v>
      </c>
      <c r="C120" s="21" t="s">
        <v>241</v>
      </c>
      <c r="D120" s="21"/>
      <c r="E120" s="21"/>
      <c r="F120" s="22">
        <f>F126+F128</f>
        <v>219</v>
      </c>
      <c r="G120" s="22">
        <f>G126+G128</f>
        <v>219</v>
      </c>
      <c r="H120" s="22">
        <f t="shared" si="15"/>
        <v>100</v>
      </c>
    </row>
    <row r="121" spans="1:8" s="23" customFormat="1" ht="15.75" x14ac:dyDescent="0.2">
      <c r="A121" s="20" t="s">
        <v>265</v>
      </c>
      <c r="B121" s="21" t="s">
        <v>14</v>
      </c>
      <c r="C121" s="21" t="s">
        <v>241</v>
      </c>
      <c r="D121" s="24" t="s">
        <v>264</v>
      </c>
      <c r="E121" s="21"/>
      <c r="F121" s="22">
        <f t="shared" ref="F121:G123" si="17">F122</f>
        <v>219</v>
      </c>
      <c r="G121" s="22">
        <f t="shared" si="17"/>
        <v>219</v>
      </c>
      <c r="H121" s="22">
        <f t="shared" ref="H121:H124" si="18">G121/F121*100</f>
        <v>100</v>
      </c>
    </row>
    <row r="122" spans="1:8" s="23" customFormat="1" ht="63" x14ac:dyDescent="0.2">
      <c r="A122" s="20" t="s">
        <v>267</v>
      </c>
      <c r="B122" s="21" t="s">
        <v>14</v>
      </c>
      <c r="C122" s="21" t="s">
        <v>241</v>
      </c>
      <c r="D122" s="24" t="s">
        <v>266</v>
      </c>
      <c r="E122" s="21"/>
      <c r="F122" s="22">
        <f t="shared" si="17"/>
        <v>219</v>
      </c>
      <c r="G122" s="22">
        <f t="shared" si="17"/>
        <v>219</v>
      </c>
      <c r="H122" s="22">
        <f t="shared" si="18"/>
        <v>100</v>
      </c>
    </row>
    <row r="123" spans="1:8" s="23" customFormat="1" ht="15.75" x14ac:dyDescent="0.2">
      <c r="A123" s="25" t="s">
        <v>269</v>
      </c>
      <c r="B123" s="21" t="s">
        <v>14</v>
      </c>
      <c r="C123" s="21" t="s">
        <v>241</v>
      </c>
      <c r="D123" s="24" t="s">
        <v>268</v>
      </c>
      <c r="E123" s="21"/>
      <c r="F123" s="22">
        <f t="shared" si="17"/>
        <v>219</v>
      </c>
      <c r="G123" s="22">
        <f t="shared" si="17"/>
        <v>219</v>
      </c>
      <c r="H123" s="22">
        <f t="shared" si="18"/>
        <v>100</v>
      </c>
    </row>
    <row r="124" spans="1:8" s="23" customFormat="1" ht="31.5" x14ac:dyDescent="0.2">
      <c r="A124" s="25" t="s">
        <v>284</v>
      </c>
      <c r="B124" s="21" t="s">
        <v>14</v>
      </c>
      <c r="C124" s="21" t="s">
        <v>241</v>
      </c>
      <c r="D124" s="24" t="s">
        <v>283</v>
      </c>
      <c r="E124" s="21"/>
      <c r="F124" s="22">
        <f>F125+F127</f>
        <v>219</v>
      </c>
      <c r="G124" s="22">
        <f>G125+G127</f>
        <v>219</v>
      </c>
      <c r="H124" s="22">
        <f t="shared" si="18"/>
        <v>100</v>
      </c>
    </row>
    <row r="125" spans="1:8" s="23" customFormat="1" ht="31.5" x14ac:dyDescent="0.2">
      <c r="A125" s="26" t="s">
        <v>125</v>
      </c>
      <c r="B125" s="27" t="s">
        <v>14</v>
      </c>
      <c r="C125" s="27" t="s">
        <v>241</v>
      </c>
      <c r="D125" s="27" t="s">
        <v>126</v>
      </c>
      <c r="E125" s="27"/>
      <c r="F125" s="28">
        <f>F126</f>
        <v>15</v>
      </c>
      <c r="G125" s="28">
        <f>G126</f>
        <v>15</v>
      </c>
      <c r="H125" s="28">
        <f t="shared" si="15"/>
        <v>100</v>
      </c>
    </row>
    <row r="126" spans="1:8" s="23" customFormat="1" ht="47.25" x14ac:dyDescent="0.2">
      <c r="A126" s="26" t="s">
        <v>127</v>
      </c>
      <c r="B126" s="27" t="s">
        <v>14</v>
      </c>
      <c r="C126" s="27" t="s">
        <v>241</v>
      </c>
      <c r="D126" s="27" t="s">
        <v>126</v>
      </c>
      <c r="E126" s="27" t="s">
        <v>20</v>
      </c>
      <c r="F126" s="28">
        <v>15</v>
      </c>
      <c r="G126" s="28">
        <v>15</v>
      </c>
      <c r="H126" s="28">
        <f t="shared" si="15"/>
        <v>100</v>
      </c>
    </row>
    <row r="127" spans="1:8" s="23" customFormat="1" ht="15.75" x14ac:dyDescent="0.2">
      <c r="A127" s="26" t="s">
        <v>128</v>
      </c>
      <c r="B127" s="27" t="s">
        <v>14</v>
      </c>
      <c r="C127" s="27" t="s">
        <v>241</v>
      </c>
      <c r="D127" s="27" t="s">
        <v>129</v>
      </c>
      <c r="E127" s="27"/>
      <c r="F127" s="28">
        <f>F128</f>
        <v>204</v>
      </c>
      <c r="G127" s="28">
        <f>G128</f>
        <v>204</v>
      </c>
      <c r="H127" s="28">
        <f t="shared" si="15"/>
        <v>100</v>
      </c>
    </row>
    <row r="128" spans="1:8" s="23" customFormat="1" ht="31.5" x14ac:dyDescent="0.2">
      <c r="A128" s="26" t="s">
        <v>130</v>
      </c>
      <c r="B128" s="27" t="s">
        <v>14</v>
      </c>
      <c r="C128" s="27" t="s">
        <v>241</v>
      </c>
      <c r="D128" s="27" t="s">
        <v>129</v>
      </c>
      <c r="E128" s="27" t="s">
        <v>20</v>
      </c>
      <c r="F128" s="28">
        <v>204</v>
      </c>
      <c r="G128" s="28">
        <v>204</v>
      </c>
      <c r="H128" s="28">
        <f t="shared" si="15"/>
        <v>100</v>
      </c>
    </row>
    <row r="129" spans="1:8" s="23" customFormat="1" ht="15.75" x14ac:dyDescent="0.2">
      <c r="A129" s="20" t="s">
        <v>131</v>
      </c>
      <c r="B129" s="21" t="s">
        <v>14</v>
      </c>
      <c r="C129" s="21" t="s">
        <v>239</v>
      </c>
      <c r="D129" s="21"/>
      <c r="E129" s="21"/>
      <c r="F129" s="22">
        <f>F130+F147+F162</f>
        <v>18697.400000000001</v>
      </c>
      <c r="G129" s="22">
        <f>G130+G147+G162</f>
        <v>18681.8</v>
      </c>
      <c r="H129" s="22">
        <f t="shared" si="15"/>
        <v>99.916565939649345</v>
      </c>
    </row>
    <row r="130" spans="1:8" s="23" customFormat="1" ht="15.75" x14ac:dyDescent="0.2">
      <c r="A130" s="20" t="s">
        <v>132</v>
      </c>
      <c r="B130" s="21" t="s">
        <v>14</v>
      </c>
      <c r="C130" s="21" t="s">
        <v>240</v>
      </c>
      <c r="D130" s="21"/>
      <c r="E130" s="21"/>
      <c r="F130" s="22">
        <f>F131+F139</f>
        <v>1506.7</v>
      </c>
      <c r="G130" s="22">
        <f>G131+G139</f>
        <v>1506.7</v>
      </c>
      <c r="H130" s="22">
        <f t="shared" si="15"/>
        <v>100</v>
      </c>
    </row>
    <row r="131" spans="1:8" s="23" customFormat="1" ht="15.75" x14ac:dyDescent="0.2">
      <c r="A131" s="20" t="s">
        <v>253</v>
      </c>
      <c r="B131" s="21" t="s">
        <v>14</v>
      </c>
      <c r="C131" s="21" t="s">
        <v>240</v>
      </c>
      <c r="D131" s="24" t="s">
        <v>257</v>
      </c>
      <c r="E131" s="21"/>
      <c r="F131" s="22">
        <f t="shared" ref="F131:G133" si="19">F132</f>
        <v>226</v>
      </c>
      <c r="G131" s="22">
        <f t="shared" si="19"/>
        <v>226</v>
      </c>
      <c r="H131" s="22">
        <f t="shared" si="15"/>
        <v>100</v>
      </c>
    </row>
    <row r="132" spans="1:8" s="23" customFormat="1" ht="15.75" x14ac:dyDescent="0.2">
      <c r="A132" s="20" t="s">
        <v>263</v>
      </c>
      <c r="B132" s="21" t="s">
        <v>14</v>
      </c>
      <c r="C132" s="21" t="s">
        <v>240</v>
      </c>
      <c r="D132" s="24" t="s">
        <v>260</v>
      </c>
      <c r="E132" s="21"/>
      <c r="F132" s="22">
        <f t="shared" si="19"/>
        <v>226</v>
      </c>
      <c r="G132" s="22">
        <f t="shared" si="19"/>
        <v>226</v>
      </c>
      <c r="H132" s="22">
        <f t="shared" si="15"/>
        <v>100</v>
      </c>
    </row>
    <row r="133" spans="1:8" s="23" customFormat="1" ht="15.75" x14ac:dyDescent="0.2">
      <c r="A133" s="20" t="s">
        <v>261</v>
      </c>
      <c r="B133" s="21" t="s">
        <v>14</v>
      </c>
      <c r="C133" s="21" t="s">
        <v>240</v>
      </c>
      <c r="D133" s="24" t="s">
        <v>262</v>
      </c>
      <c r="E133" s="21"/>
      <c r="F133" s="22">
        <f t="shared" si="19"/>
        <v>226</v>
      </c>
      <c r="G133" s="22">
        <f t="shared" si="19"/>
        <v>226</v>
      </c>
      <c r="H133" s="22">
        <f t="shared" si="15"/>
        <v>100</v>
      </c>
    </row>
    <row r="134" spans="1:8" s="23" customFormat="1" ht="15.75" x14ac:dyDescent="0.2">
      <c r="A134" s="20" t="s">
        <v>278</v>
      </c>
      <c r="B134" s="21" t="s">
        <v>14</v>
      </c>
      <c r="C134" s="21" t="s">
        <v>240</v>
      </c>
      <c r="D134" s="24" t="s">
        <v>277</v>
      </c>
      <c r="E134" s="21"/>
      <c r="F134" s="22">
        <f>F135+F137</f>
        <v>226</v>
      </c>
      <c r="G134" s="22">
        <f>G135+G137</f>
        <v>226</v>
      </c>
      <c r="H134" s="22">
        <f t="shared" si="15"/>
        <v>100</v>
      </c>
    </row>
    <row r="135" spans="1:8" s="23" customFormat="1" ht="31.5" x14ac:dyDescent="0.2">
      <c r="A135" s="26" t="s">
        <v>133</v>
      </c>
      <c r="B135" s="27" t="s">
        <v>14</v>
      </c>
      <c r="C135" s="27" t="s">
        <v>240</v>
      </c>
      <c r="D135" s="27" t="s">
        <v>134</v>
      </c>
      <c r="E135" s="27"/>
      <c r="F135" s="28">
        <f>F136</f>
        <v>209.2</v>
      </c>
      <c r="G135" s="28">
        <f>G136</f>
        <v>209.2</v>
      </c>
      <c r="H135" s="28">
        <f t="shared" si="15"/>
        <v>100</v>
      </c>
    </row>
    <row r="136" spans="1:8" s="23" customFormat="1" ht="31.5" x14ac:dyDescent="0.2">
      <c r="A136" s="26" t="s">
        <v>135</v>
      </c>
      <c r="B136" s="27" t="s">
        <v>14</v>
      </c>
      <c r="C136" s="27" t="s">
        <v>240</v>
      </c>
      <c r="D136" s="27" t="s">
        <v>134</v>
      </c>
      <c r="E136" s="27" t="s">
        <v>47</v>
      </c>
      <c r="F136" s="28">
        <v>209.2</v>
      </c>
      <c r="G136" s="28">
        <v>209.2</v>
      </c>
      <c r="H136" s="28">
        <f t="shared" si="15"/>
        <v>100</v>
      </c>
    </row>
    <row r="137" spans="1:8" s="23" customFormat="1" ht="31.5" x14ac:dyDescent="0.2">
      <c r="A137" s="26" t="s">
        <v>136</v>
      </c>
      <c r="B137" s="27" t="s">
        <v>14</v>
      </c>
      <c r="C137" s="27" t="s">
        <v>240</v>
      </c>
      <c r="D137" s="27" t="s">
        <v>137</v>
      </c>
      <c r="E137" s="27"/>
      <c r="F137" s="28">
        <f>F138</f>
        <v>16.8</v>
      </c>
      <c r="G137" s="28">
        <f>G138</f>
        <v>16.8</v>
      </c>
      <c r="H137" s="28">
        <f t="shared" si="15"/>
        <v>100</v>
      </c>
    </row>
    <row r="138" spans="1:8" s="23" customFormat="1" ht="31.5" x14ac:dyDescent="0.2">
      <c r="A138" s="26" t="s">
        <v>138</v>
      </c>
      <c r="B138" s="27" t="s">
        <v>14</v>
      </c>
      <c r="C138" s="27" t="s">
        <v>240</v>
      </c>
      <c r="D138" s="27" t="s">
        <v>137</v>
      </c>
      <c r="E138" s="27" t="s">
        <v>47</v>
      </c>
      <c r="F138" s="28">
        <v>16.8</v>
      </c>
      <c r="G138" s="28">
        <v>16.8</v>
      </c>
      <c r="H138" s="28">
        <f t="shared" si="15"/>
        <v>100</v>
      </c>
    </row>
    <row r="139" spans="1:8" s="23" customFormat="1" ht="15.75" x14ac:dyDescent="0.2">
      <c r="A139" s="20" t="s">
        <v>265</v>
      </c>
      <c r="B139" s="21" t="s">
        <v>14</v>
      </c>
      <c r="C139" s="21" t="s">
        <v>240</v>
      </c>
      <c r="D139" s="24" t="s">
        <v>264</v>
      </c>
      <c r="E139" s="21"/>
      <c r="F139" s="22">
        <f t="shared" ref="F139:G141" si="20">F140</f>
        <v>1280.7</v>
      </c>
      <c r="G139" s="22">
        <f t="shared" si="20"/>
        <v>1280.7</v>
      </c>
      <c r="H139" s="22">
        <f t="shared" si="15"/>
        <v>100</v>
      </c>
    </row>
    <row r="140" spans="1:8" s="23" customFormat="1" ht="63" x14ac:dyDescent="0.2">
      <c r="A140" s="20" t="s">
        <v>267</v>
      </c>
      <c r="B140" s="21" t="s">
        <v>14</v>
      </c>
      <c r="C140" s="21" t="s">
        <v>240</v>
      </c>
      <c r="D140" s="24" t="s">
        <v>266</v>
      </c>
      <c r="E140" s="21"/>
      <c r="F140" s="22">
        <f t="shared" si="20"/>
        <v>1280.7</v>
      </c>
      <c r="G140" s="22">
        <f t="shared" si="20"/>
        <v>1280.7</v>
      </c>
      <c r="H140" s="22">
        <f t="shared" si="15"/>
        <v>100</v>
      </c>
    </row>
    <row r="141" spans="1:8" s="23" customFormat="1" ht="15.75" x14ac:dyDescent="0.2">
      <c r="A141" s="25" t="s">
        <v>269</v>
      </c>
      <c r="B141" s="21" t="s">
        <v>14</v>
      </c>
      <c r="C141" s="21" t="s">
        <v>240</v>
      </c>
      <c r="D141" s="24" t="s">
        <v>268</v>
      </c>
      <c r="E141" s="21"/>
      <c r="F141" s="22">
        <f t="shared" si="20"/>
        <v>1280.7</v>
      </c>
      <c r="G141" s="22">
        <f t="shared" si="20"/>
        <v>1280.7</v>
      </c>
      <c r="H141" s="22">
        <f t="shared" si="15"/>
        <v>100</v>
      </c>
    </row>
    <row r="142" spans="1:8" s="23" customFormat="1" ht="31.5" x14ac:dyDescent="0.2">
      <c r="A142" s="25" t="s">
        <v>270</v>
      </c>
      <c r="B142" s="21" t="s">
        <v>14</v>
      </c>
      <c r="C142" s="21" t="s">
        <v>240</v>
      </c>
      <c r="D142" s="24" t="s">
        <v>285</v>
      </c>
      <c r="E142" s="21"/>
      <c r="F142" s="22">
        <f>F143+F145</f>
        <v>1280.7</v>
      </c>
      <c r="G142" s="22">
        <f>G143+G145</f>
        <v>1280.7</v>
      </c>
      <c r="H142" s="22">
        <f t="shared" si="15"/>
        <v>100</v>
      </c>
    </row>
    <row r="143" spans="1:8" s="23" customFormat="1" ht="15.75" x14ac:dyDescent="0.2">
      <c r="A143" s="26" t="s">
        <v>139</v>
      </c>
      <c r="B143" s="27" t="s">
        <v>14</v>
      </c>
      <c r="C143" s="27" t="s">
        <v>240</v>
      </c>
      <c r="D143" s="27" t="s">
        <v>140</v>
      </c>
      <c r="E143" s="27"/>
      <c r="F143" s="28">
        <f>F144</f>
        <v>140.80000000000001</v>
      </c>
      <c r="G143" s="28">
        <f>G144</f>
        <v>140.80000000000001</v>
      </c>
      <c r="H143" s="28">
        <f t="shared" si="15"/>
        <v>100</v>
      </c>
    </row>
    <row r="144" spans="1:8" s="23" customFormat="1" ht="31.5" x14ac:dyDescent="0.2">
      <c r="A144" s="26" t="s">
        <v>141</v>
      </c>
      <c r="B144" s="27" t="s">
        <v>14</v>
      </c>
      <c r="C144" s="27" t="s">
        <v>240</v>
      </c>
      <c r="D144" s="27" t="s">
        <v>140</v>
      </c>
      <c r="E144" s="27" t="s">
        <v>20</v>
      </c>
      <c r="F144" s="28">
        <v>140.80000000000001</v>
      </c>
      <c r="G144" s="28">
        <v>140.80000000000001</v>
      </c>
      <c r="H144" s="28">
        <f t="shared" si="15"/>
        <v>100</v>
      </c>
    </row>
    <row r="145" spans="1:8" s="23" customFormat="1" ht="47.25" x14ac:dyDescent="0.2">
      <c r="A145" s="26" t="s">
        <v>142</v>
      </c>
      <c r="B145" s="27" t="s">
        <v>14</v>
      </c>
      <c r="C145" s="27" t="s">
        <v>240</v>
      </c>
      <c r="D145" s="27" t="s">
        <v>143</v>
      </c>
      <c r="E145" s="27"/>
      <c r="F145" s="28">
        <f>F146</f>
        <v>1139.9000000000001</v>
      </c>
      <c r="G145" s="28">
        <f>G146</f>
        <v>1139.9000000000001</v>
      </c>
      <c r="H145" s="28">
        <f t="shared" si="15"/>
        <v>100</v>
      </c>
    </row>
    <row r="146" spans="1:8" s="23" customFormat="1" ht="63" x14ac:dyDescent="0.2">
      <c r="A146" s="26" t="s">
        <v>144</v>
      </c>
      <c r="B146" s="27" t="s">
        <v>14</v>
      </c>
      <c r="C146" s="27" t="s">
        <v>240</v>
      </c>
      <c r="D146" s="27" t="s">
        <v>143</v>
      </c>
      <c r="E146" s="27" t="s">
        <v>20</v>
      </c>
      <c r="F146" s="28">
        <v>1139.9000000000001</v>
      </c>
      <c r="G146" s="28">
        <v>1139.9000000000001</v>
      </c>
      <c r="H146" s="28">
        <f t="shared" si="15"/>
        <v>100</v>
      </c>
    </row>
    <row r="147" spans="1:8" s="23" customFormat="1" ht="15.75" x14ac:dyDescent="0.2">
      <c r="A147" s="20" t="s">
        <v>145</v>
      </c>
      <c r="B147" s="21" t="s">
        <v>14</v>
      </c>
      <c r="C147" s="21" t="s">
        <v>238</v>
      </c>
      <c r="D147" s="21"/>
      <c r="E147" s="21"/>
      <c r="F147" s="22">
        <f>F148+F154</f>
        <v>1835</v>
      </c>
      <c r="G147" s="22">
        <f>G148+G154</f>
        <v>1834</v>
      </c>
      <c r="H147" s="22">
        <f t="shared" si="15"/>
        <v>99.945504087193456</v>
      </c>
    </row>
    <row r="148" spans="1:8" s="23" customFormat="1" ht="15.75" x14ac:dyDescent="0.2">
      <c r="A148" s="20" t="s">
        <v>253</v>
      </c>
      <c r="B148" s="21" t="s">
        <v>14</v>
      </c>
      <c r="C148" s="21" t="s">
        <v>238</v>
      </c>
      <c r="D148" s="24" t="s">
        <v>257</v>
      </c>
      <c r="E148" s="21"/>
      <c r="F148" s="22">
        <f t="shared" ref="F148:G152" si="21">F149</f>
        <v>138.19999999999999</v>
      </c>
      <c r="G148" s="22">
        <f t="shared" si="21"/>
        <v>138.19999999999999</v>
      </c>
      <c r="H148" s="22">
        <f t="shared" ref="H148:H151" si="22">G148/F148*100</f>
        <v>100</v>
      </c>
    </row>
    <row r="149" spans="1:8" s="23" customFormat="1" ht="15.75" x14ac:dyDescent="0.2">
      <c r="A149" s="20" t="s">
        <v>263</v>
      </c>
      <c r="B149" s="21" t="s">
        <v>14</v>
      </c>
      <c r="C149" s="21" t="s">
        <v>238</v>
      </c>
      <c r="D149" s="24" t="s">
        <v>260</v>
      </c>
      <c r="E149" s="21"/>
      <c r="F149" s="22">
        <f t="shared" si="21"/>
        <v>138.19999999999999</v>
      </c>
      <c r="G149" s="22">
        <f t="shared" si="21"/>
        <v>138.19999999999999</v>
      </c>
      <c r="H149" s="22">
        <f t="shared" si="22"/>
        <v>100</v>
      </c>
    </row>
    <row r="150" spans="1:8" s="23" customFormat="1" ht="15.75" x14ac:dyDescent="0.2">
      <c r="A150" s="20" t="s">
        <v>261</v>
      </c>
      <c r="B150" s="21" t="s">
        <v>14</v>
      </c>
      <c r="C150" s="21" t="s">
        <v>238</v>
      </c>
      <c r="D150" s="24" t="s">
        <v>262</v>
      </c>
      <c r="E150" s="21"/>
      <c r="F150" s="22">
        <f t="shared" si="21"/>
        <v>138.19999999999999</v>
      </c>
      <c r="G150" s="22">
        <f t="shared" si="21"/>
        <v>138.19999999999999</v>
      </c>
      <c r="H150" s="22">
        <f t="shared" si="22"/>
        <v>100</v>
      </c>
    </row>
    <row r="151" spans="1:8" s="23" customFormat="1" ht="15.75" x14ac:dyDescent="0.2">
      <c r="A151" s="20" t="s">
        <v>278</v>
      </c>
      <c r="B151" s="21" t="s">
        <v>14</v>
      </c>
      <c r="C151" s="21" t="s">
        <v>238</v>
      </c>
      <c r="D151" s="24" t="s">
        <v>277</v>
      </c>
      <c r="E151" s="21"/>
      <c r="F151" s="22">
        <f t="shared" si="21"/>
        <v>138.19999999999999</v>
      </c>
      <c r="G151" s="22">
        <f t="shared" si="21"/>
        <v>138.19999999999999</v>
      </c>
      <c r="H151" s="22">
        <f t="shared" si="22"/>
        <v>100</v>
      </c>
    </row>
    <row r="152" spans="1:8" s="23" customFormat="1" ht="47.25" x14ac:dyDescent="0.2">
      <c r="A152" s="26" t="s">
        <v>146</v>
      </c>
      <c r="B152" s="27" t="s">
        <v>14</v>
      </c>
      <c r="C152" s="27" t="s">
        <v>238</v>
      </c>
      <c r="D152" s="27" t="s">
        <v>147</v>
      </c>
      <c r="E152" s="27"/>
      <c r="F152" s="28">
        <f t="shared" si="21"/>
        <v>138.19999999999999</v>
      </c>
      <c r="G152" s="28">
        <f t="shared" si="21"/>
        <v>138.19999999999999</v>
      </c>
      <c r="H152" s="28">
        <f t="shared" si="15"/>
        <v>100</v>
      </c>
    </row>
    <row r="153" spans="1:8" s="23" customFormat="1" ht="47.25" x14ac:dyDescent="0.2">
      <c r="A153" s="26" t="s">
        <v>148</v>
      </c>
      <c r="B153" s="27" t="s">
        <v>14</v>
      </c>
      <c r="C153" s="27" t="s">
        <v>238</v>
      </c>
      <c r="D153" s="27" t="s">
        <v>147</v>
      </c>
      <c r="E153" s="27" t="s">
        <v>47</v>
      </c>
      <c r="F153" s="28">
        <v>138.19999999999999</v>
      </c>
      <c r="G153" s="28">
        <v>138.19999999999999</v>
      </c>
      <c r="H153" s="28">
        <f t="shared" si="15"/>
        <v>100</v>
      </c>
    </row>
    <row r="154" spans="1:8" s="23" customFormat="1" ht="15.75" x14ac:dyDescent="0.2">
      <c r="A154" s="20" t="s">
        <v>265</v>
      </c>
      <c r="B154" s="21" t="s">
        <v>14</v>
      </c>
      <c r="C154" s="21" t="s">
        <v>238</v>
      </c>
      <c r="D154" s="24" t="s">
        <v>264</v>
      </c>
      <c r="E154" s="21"/>
      <c r="F154" s="22">
        <f t="shared" ref="F154:G156" si="23">F155</f>
        <v>1696.8</v>
      </c>
      <c r="G154" s="22">
        <f t="shared" si="23"/>
        <v>1695.8</v>
      </c>
      <c r="H154" s="22">
        <f t="shared" ref="H154:H157" si="24">G154/F154*100</f>
        <v>99.941065535124935</v>
      </c>
    </row>
    <row r="155" spans="1:8" s="23" customFormat="1" ht="63" x14ac:dyDescent="0.2">
      <c r="A155" s="20" t="s">
        <v>267</v>
      </c>
      <c r="B155" s="21" t="s">
        <v>14</v>
      </c>
      <c r="C155" s="21" t="s">
        <v>238</v>
      </c>
      <c r="D155" s="24" t="s">
        <v>266</v>
      </c>
      <c r="E155" s="21"/>
      <c r="F155" s="22">
        <f t="shared" si="23"/>
        <v>1696.8</v>
      </c>
      <c r="G155" s="22">
        <f t="shared" si="23"/>
        <v>1695.8</v>
      </c>
      <c r="H155" s="22">
        <f t="shared" si="24"/>
        <v>99.941065535124935</v>
      </c>
    </row>
    <row r="156" spans="1:8" s="23" customFormat="1" ht="15.75" x14ac:dyDescent="0.2">
      <c r="A156" s="25" t="s">
        <v>269</v>
      </c>
      <c r="B156" s="21" t="s">
        <v>14</v>
      </c>
      <c r="C156" s="21" t="s">
        <v>238</v>
      </c>
      <c r="D156" s="24" t="s">
        <v>268</v>
      </c>
      <c r="E156" s="21"/>
      <c r="F156" s="22">
        <f t="shared" si="23"/>
        <v>1696.8</v>
      </c>
      <c r="G156" s="22">
        <f t="shared" si="23"/>
        <v>1695.8</v>
      </c>
      <c r="H156" s="22">
        <f t="shared" si="24"/>
        <v>99.941065535124935</v>
      </c>
    </row>
    <row r="157" spans="1:8" s="23" customFormat="1" ht="31.5" x14ac:dyDescent="0.2">
      <c r="A157" s="25" t="s">
        <v>270</v>
      </c>
      <c r="B157" s="21" t="s">
        <v>14</v>
      </c>
      <c r="C157" s="21" t="s">
        <v>238</v>
      </c>
      <c r="D157" s="24" t="s">
        <v>285</v>
      </c>
      <c r="E157" s="21"/>
      <c r="F157" s="22">
        <f>F158+F160</f>
        <v>1696.8</v>
      </c>
      <c r="G157" s="22">
        <f>G158+G160</f>
        <v>1695.8</v>
      </c>
      <c r="H157" s="22">
        <f t="shared" si="24"/>
        <v>99.941065535124935</v>
      </c>
    </row>
    <row r="158" spans="1:8" s="23" customFormat="1" ht="15.75" x14ac:dyDescent="0.2">
      <c r="A158" s="26" t="s">
        <v>149</v>
      </c>
      <c r="B158" s="27" t="s">
        <v>14</v>
      </c>
      <c r="C158" s="27" t="s">
        <v>238</v>
      </c>
      <c r="D158" s="27" t="s">
        <v>150</v>
      </c>
      <c r="E158" s="27"/>
      <c r="F158" s="28">
        <f>F159</f>
        <v>1694.3</v>
      </c>
      <c r="G158" s="28">
        <f>G159</f>
        <v>1693.3</v>
      </c>
      <c r="H158" s="28">
        <f t="shared" si="15"/>
        <v>99.9409785752228</v>
      </c>
    </row>
    <row r="159" spans="1:8" s="23" customFormat="1" ht="47.25" x14ac:dyDescent="0.2">
      <c r="A159" s="26" t="s">
        <v>151</v>
      </c>
      <c r="B159" s="27" t="s">
        <v>14</v>
      </c>
      <c r="C159" s="27" t="s">
        <v>238</v>
      </c>
      <c r="D159" s="27" t="s">
        <v>150</v>
      </c>
      <c r="E159" s="27" t="s">
        <v>20</v>
      </c>
      <c r="F159" s="28">
        <v>1694.3</v>
      </c>
      <c r="G159" s="28">
        <v>1693.3</v>
      </c>
      <c r="H159" s="28">
        <f t="shared" si="15"/>
        <v>99.9409785752228</v>
      </c>
    </row>
    <row r="160" spans="1:8" s="23" customFormat="1" ht="15.75" x14ac:dyDescent="0.2">
      <c r="A160" s="26" t="s">
        <v>152</v>
      </c>
      <c r="B160" s="27" t="s">
        <v>14</v>
      </c>
      <c r="C160" s="27" t="s">
        <v>238</v>
      </c>
      <c r="D160" s="27" t="s">
        <v>153</v>
      </c>
      <c r="E160" s="27"/>
      <c r="F160" s="28">
        <f>F161</f>
        <v>2.5</v>
      </c>
      <c r="G160" s="28">
        <f>G161</f>
        <v>2.5</v>
      </c>
      <c r="H160" s="28">
        <f t="shared" si="15"/>
        <v>100</v>
      </c>
    </row>
    <row r="161" spans="1:8" s="23" customFormat="1" ht="31.5" x14ac:dyDescent="0.2">
      <c r="A161" s="26" t="s">
        <v>154</v>
      </c>
      <c r="B161" s="27" t="s">
        <v>14</v>
      </c>
      <c r="C161" s="27" t="s">
        <v>238</v>
      </c>
      <c r="D161" s="27" t="s">
        <v>153</v>
      </c>
      <c r="E161" s="27" t="s">
        <v>20</v>
      </c>
      <c r="F161" s="28">
        <v>2.5</v>
      </c>
      <c r="G161" s="28">
        <v>2.5</v>
      </c>
      <c r="H161" s="28">
        <f t="shared" si="15"/>
        <v>100</v>
      </c>
    </row>
    <row r="162" spans="1:8" s="23" customFormat="1" ht="15.75" x14ac:dyDescent="0.2">
      <c r="A162" s="20" t="s">
        <v>155</v>
      </c>
      <c r="B162" s="21" t="s">
        <v>14</v>
      </c>
      <c r="C162" s="21" t="s">
        <v>237</v>
      </c>
      <c r="D162" s="21"/>
      <c r="E162" s="21"/>
      <c r="F162" s="22">
        <f>F163+F169</f>
        <v>15355.7</v>
      </c>
      <c r="G162" s="22">
        <f>G163+G169</f>
        <v>15341.099999999999</v>
      </c>
      <c r="H162" s="22">
        <f t="shared" si="15"/>
        <v>99.904921299582554</v>
      </c>
    </row>
    <row r="163" spans="1:8" s="23" customFormat="1" ht="15.75" x14ac:dyDescent="0.2">
      <c r="A163" s="20" t="s">
        <v>253</v>
      </c>
      <c r="B163" s="21" t="s">
        <v>14</v>
      </c>
      <c r="C163" s="21" t="s">
        <v>237</v>
      </c>
      <c r="D163" s="24" t="s">
        <v>257</v>
      </c>
      <c r="E163" s="21"/>
      <c r="F163" s="22">
        <f t="shared" ref="F163:G167" si="25">F164</f>
        <v>66</v>
      </c>
      <c r="G163" s="22">
        <f t="shared" si="25"/>
        <v>66</v>
      </c>
      <c r="H163" s="22">
        <f t="shared" si="15"/>
        <v>100</v>
      </c>
    </row>
    <row r="164" spans="1:8" s="23" customFormat="1" ht="15.75" x14ac:dyDescent="0.2">
      <c r="A164" s="20" t="s">
        <v>263</v>
      </c>
      <c r="B164" s="21" t="s">
        <v>14</v>
      </c>
      <c r="C164" s="21" t="s">
        <v>237</v>
      </c>
      <c r="D164" s="24" t="s">
        <v>260</v>
      </c>
      <c r="E164" s="21"/>
      <c r="F164" s="22">
        <f t="shared" si="25"/>
        <v>66</v>
      </c>
      <c r="G164" s="22">
        <f t="shared" si="25"/>
        <v>66</v>
      </c>
      <c r="H164" s="22">
        <f t="shared" si="15"/>
        <v>100</v>
      </c>
    </row>
    <row r="165" spans="1:8" s="23" customFormat="1" ht="15.75" x14ac:dyDescent="0.2">
      <c r="A165" s="20" t="s">
        <v>261</v>
      </c>
      <c r="B165" s="21" t="s">
        <v>14</v>
      </c>
      <c r="C165" s="21" t="s">
        <v>237</v>
      </c>
      <c r="D165" s="24" t="s">
        <v>262</v>
      </c>
      <c r="E165" s="21"/>
      <c r="F165" s="22">
        <f t="shared" si="25"/>
        <v>66</v>
      </c>
      <c r="G165" s="22">
        <f t="shared" si="25"/>
        <v>66</v>
      </c>
      <c r="H165" s="22">
        <f t="shared" si="15"/>
        <v>100</v>
      </c>
    </row>
    <row r="166" spans="1:8" s="23" customFormat="1" ht="15.75" x14ac:dyDescent="0.2">
      <c r="A166" s="20" t="s">
        <v>276</v>
      </c>
      <c r="B166" s="21" t="s">
        <v>14</v>
      </c>
      <c r="C166" s="21" t="s">
        <v>237</v>
      </c>
      <c r="D166" s="24" t="s">
        <v>275</v>
      </c>
      <c r="E166" s="21"/>
      <c r="F166" s="22">
        <f t="shared" si="25"/>
        <v>66</v>
      </c>
      <c r="G166" s="22">
        <f t="shared" si="25"/>
        <v>66</v>
      </c>
      <c r="H166" s="22">
        <f t="shared" si="15"/>
        <v>100</v>
      </c>
    </row>
    <row r="167" spans="1:8" s="23" customFormat="1" ht="15.75" x14ac:dyDescent="0.2">
      <c r="A167" s="29" t="s">
        <v>55</v>
      </c>
      <c r="B167" s="27" t="s">
        <v>14</v>
      </c>
      <c r="C167" s="27" t="s">
        <v>237</v>
      </c>
      <c r="D167" s="27" t="s">
        <v>56</v>
      </c>
      <c r="E167" s="27"/>
      <c r="F167" s="28">
        <f t="shared" si="25"/>
        <v>66</v>
      </c>
      <c r="G167" s="28">
        <f t="shared" si="25"/>
        <v>66</v>
      </c>
      <c r="H167" s="28">
        <f t="shared" si="15"/>
        <v>100</v>
      </c>
    </row>
    <row r="168" spans="1:8" s="23" customFormat="1" ht="31.5" x14ac:dyDescent="0.2">
      <c r="A168" s="26" t="s">
        <v>95</v>
      </c>
      <c r="B168" s="27" t="s">
        <v>14</v>
      </c>
      <c r="C168" s="27" t="s">
        <v>237</v>
      </c>
      <c r="D168" s="27" t="s">
        <v>56</v>
      </c>
      <c r="E168" s="27" t="s">
        <v>20</v>
      </c>
      <c r="F168" s="28">
        <v>66</v>
      </c>
      <c r="G168" s="28">
        <v>66</v>
      </c>
      <c r="H168" s="28">
        <f t="shared" si="15"/>
        <v>100</v>
      </c>
    </row>
    <row r="169" spans="1:8" s="23" customFormat="1" ht="15.75" x14ac:dyDescent="0.2">
      <c r="A169" s="20" t="s">
        <v>265</v>
      </c>
      <c r="B169" s="21" t="s">
        <v>14</v>
      </c>
      <c r="C169" s="21" t="s">
        <v>237</v>
      </c>
      <c r="D169" s="24" t="s">
        <v>264</v>
      </c>
      <c r="E169" s="21"/>
      <c r="F169" s="22">
        <f>F170</f>
        <v>15289.7</v>
      </c>
      <c r="G169" s="22">
        <f>G170</f>
        <v>15275.099999999999</v>
      </c>
      <c r="H169" s="22">
        <f t="shared" si="15"/>
        <v>99.904510879873371</v>
      </c>
    </row>
    <row r="170" spans="1:8" s="23" customFormat="1" ht="63" x14ac:dyDescent="0.2">
      <c r="A170" s="20" t="s">
        <v>267</v>
      </c>
      <c r="B170" s="21" t="s">
        <v>14</v>
      </c>
      <c r="C170" s="21" t="s">
        <v>237</v>
      </c>
      <c r="D170" s="24" t="s">
        <v>266</v>
      </c>
      <c r="E170" s="21"/>
      <c r="F170" s="22">
        <f>F171+F175+F189</f>
        <v>15289.7</v>
      </c>
      <c r="G170" s="22">
        <f>G171+G175+G189</f>
        <v>15275.099999999999</v>
      </c>
      <c r="H170" s="22">
        <f t="shared" si="15"/>
        <v>99.904510879873371</v>
      </c>
    </row>
    <row r="171" spans="1:8" s="23" customFormat="1" ht="15.75" x14ac:dyDescent="0.2">
      <c r="A171" s="25" t="s">
        <v>288</v>
      </c>
      <c r="B171" s="21" t="s">
        <v>14</v>
      </c>
      <c r="C171" s="21" t="s">
        <v>237</v>
      </c>
      <c r="D171" s="24" t="s">
        <v>287</v>
      </c>
      <c r="E171" s="21"/>
      <c r="F171" s="22">
        <f t="shared" ref="F171:G173" si="26">F172</f>
        <v>8825.4</v>
      </c>
      <c r="G171" s="22">
        <f t="shared" si="26"/>
        <v>8825.4</v>
      </c>
      <c r="H171" s="22">
        <f t="shared" si="15"/>
        <v>100</v>
      </c>
    </row>
    <row r="172" spans="1:8" s="23" customFormat="1" ht="31.5" x14ac:dyDescent="0.2">
      <c r="A172" s="25" t="s">
        <v>289</v>
      </c>
      <c r="B172" s="21" t="s">
        <v>14</v>
      </c>
      <c r="C172" s="21" t="s">
        <v>237</v>
      </c>
      <c r="D172" s="24" t="s">
        <v>286</v>
      </c>
      <c r="E172" s="21"/>
      <c r="F172" s="22">
        <f t="shared" si="26"/>
        <v>8825.4</v>
      </c>
      <c r="G172" s="22">
        <f t="shared" si="26"/>
        <v>8825.4</v>
      </c>
      <c r="H172" s="22">
        <f t="shared" si="15"/>
        <v>100</v>
      </c>
    </row>
    <row r="173" spans="1:8" s="23" customFormat="1" ht="15.75" x14ac:dyDescent="0.2">
      <c r="A173" s="29" t="s">
        <v>156</v>
      </c>
      <c r="B173" s="27" t="s">
        <v>14</v>
      </c>
      <c r="C173" s="27" t="s">
        <v>237</v>
      </c>
      <c r="D173" s="27" t="s">
        <v>157</v>
      </c>
      <c r="E173" s="27"/>
      <c r="F173" s="28">
        <f t="shared" si="26"/>
        <v>8825.4</v>
      </c>
      <c r="G173" s="28">
        <f t="shared" si="26"/>
        <v>8825.4</v>
      </c>
      <c r="H173" s="28">
        <f t="shared" si="15"/>
        <v>100</v>
      </c>
    </row>
    <row r="174" spans="1:8" s="23" customFormat="1" ht="47.25" x14ac:dyDescent="0.2">
      <c r="A174" s="26" t="s">
        <v>158</v>
      </c>
      <c r="B174" s="27" t="s">
        <v>14</v>
      </c>
      <c r="C174" s="27" t="s">
        <v>237</v>
      </c>
      <c r="D174" s="27" t="s">
        <v>157</v>
      </c>
      <c r="E174" s="27" t="s">
        <v>20</v>
      </c>
      <c r="F174" s="28">
        <v>8825.4</v>
      </c>
      <c r="G174" s="28">
        <v>8825.4</v>
      </c>
      <c r="H174" s="28">
        <f t="shared" si="15"/>
        <v>100</v>
      </c>
    </row>
    <row r="175" spans="1:8" s="23" customFormat="1" ht="15.75" x14ac:dyDescent="0.2">
      <c r="A175" s="25" t="s">
        <v>269</v>
      </c>
      <c r="B175" s="21" t="s">
        <v>14</v>
      </c>
      <c r="C175" s="21" t="s">
        <v>237</v>
      </c>
      <c r="D175" s="24" t="s">
        <v>268</v>
      </c>
      <c r="E175" s="21"/>
      <c r="F175" s="22">
        <f>F176</f>
        <v>5269.3</v>
      </c>
      <c r="G175" s="22">
        <f>G176</f>
        <v>5254.7</v>
      </c>
      <c r="H175" s="22">
        <f t="shared" si="15"/>
        <v>99.722923348452355</v>
      </c>
    </row>
    <row r="176" spans="1:8" s="23" customFormat="1" ht="31.5" x14ac:dyDescent="0.2">
      <c r="A176" s="25" t="s">
        <v>270</v>
      </c>
      <c r="B176" s="21" t="s">
        <v>14</v>
      </c>
      <c r="C176" s="21" t="s">
        <v>237</v>
      </c>
      <c r="D176" s="24" t="s">
        <v>285</v>
      </c>
      <c r="E176" s="21"/>
      <c r="F176" s="22">
        <f>F177+F179+F181+F183+F185+F187</f>
        <v>5269.3</v>
      </c>
      <c r="G176" s="22">
        <f>G177+G179+G181+G183+G185+G187</f>
        <v>5254.7</v>
      </c>
      <c r="H176" s="22">
        <f t="shared" si="15"/>
        <v>99.722923348452355</v>
      </c>
    </row>
    <row r="177" spans="1:8" s="23" customFormat="1" ht="15.75" x14ac:dyDescent="0.2">
      <c r="A177" s="26" t="s">
        <v>159</v>
      </c>
      <c r="B177" s="27" t="s">
        <v>14</v>
      </c>
      <c r="C177" s="27" t="s">
        <v>237</v>
      </c>
      <c r="D177" s="27" t="s">
        <v>160</v>
      </c>
      <c r="E177" s="27"/>
      <c r="F177" s="28">
        <f>F178</f>
        <v>1417.7</v>
      </c>
      <c r="G177" s="28">
        <f>G178</f>
        <v>1417.7</v>
      </c>
      <c r="H177" s="28">
        <f t="shared" si="15"/>
        <v>100</v>
      </c>
    </row>
    <row r="178" spans="1:8" s="23" customFormat="1" ht="31.5" x14ac:dyDescent="0.2">
      <c r="A178" s="26" t="s">
        <v>161</v>
      </c>
      <c r="B178" s="27" t="s">
        <v>14</v>
      </c>
      <c r="C178" s="27" t="s">
        <v>237</v>
      </c>
      <c r="D178" s="27" t="s">
        <v>160</v>
      </c>
      <c r="E178" s="27" t="s">
        <v>20</v>
      </c>
      <c r="F178" s="28">
        <v>1417.7</v>
      </c>
      <c r="G178" s="28">
        <v>1417.7</v>
      </c>
      <c r="H178" s="28">
        <f t="shared" si="15"/>
        <v>100</v>
      </c>
    </row>
    <row r="179" spans="1:8" s="23" customFormat="1" ht="15.75" x14ac:dyDescent="0.2">
      <c r="A179" s="26" t="s">
        <v>162</v>
      </c>
      <c r="B179" s="27" t="s">
        <v>14</v>
      </c>
      <c r="C179" s="27" t="s">
        <v>237</v>
      </c>
      <c r="D179" s="27" t="s">
        <v>163</v>
      </c>
      <c r="E179" s="27"/>
      <c r="F179" s="28">
        <f>F180</f>
        <v>129.6</v>
      </c>
      <c r="G179" s="28">
        <f>G180</f>
        <v>129.6</v>
      </c>
      <c r="H179" s="28">
        <f t="shared" si="15"/>
        <v>100</v>
      </c>
    </row>
    <row r="180" spans="1:8" s="23" customFormat="1" ht="31.5" x14ac:dyDescent="0.2">
      <c r="A180" s="26" t="s">
        <v>164</v>
      </c>
      <c r="B180" s="27" t="s">
        <v>14</v>
      </c>
      <c r="C180" s="27" t="s">
        <v>237</v>
      </c>
      <c r="D180" s="27" t="s">
        <v>163</v>
      </c>
      <c r="E180" s="27" t="s">
        <v>20</v>
      </c>
      <c r="F180" s="28">
        <v>129.6</v>
      </c>
      <c r="G180" s="28">
        <v>129.6</v>
      </c>
      <c r="H180" s="28">
        <f t="shared" si="15"/>
        <v>100</v>
      </c>
    </row>
    <row r="181" spans="1:8" s="23" customFormat="1" ht="15.75" x14ac:dyDescent="0.2">
      <c r="A181" s="26" t="s">
        <v>152</v>
      </c>
      <c r="B181" s="27" t="s">
        <v>14</v>
      </c>
      <c r="C181" s="27" t="s">
        <v>237</v>
      </c>
      <c r="D181" s="27" t="s">
        <v>153</v>
      </c>
      <c r="E181" s="27"/>
      <c r="F181" s="28">
        <f>F182</f>
        <v>188.1</v>
      </c>
      <c r="G181" s="28">
        <f>G182</f>
        <v>188.1</v>
      </c>
      <c r="H181" s="28">
        <f t="shared" ref="H181:H257" si="27">G181/F181*100</f>
        <v>100</v>
      </c>
    </row>
    <row r="182" spans="1:8" s="23" customFormat="1" ht="31.5" x14ac:dyDescent="0.2">
      <c r="A182" s="26" t="s">
        <v>154</v>
      </c>
      <c r="B182" s="27" t="s">
        <v>14</v>
      </c>
      <c r="C182" s="27" t="s">
        <v>237</v>
      </c>
      <c r="D182" s="27" t="s">
        <v>153</v>
      </c>
      <c r="E182" s="27" t="s">
        <v>20</v>
      </c>
      <c r="F182" s="28">
        <v>188.1</v>
      </c>
      <c r="G182" s="28">
        <v>188.1</v>
      </c>
      <c r="H182" s="28">
        <f t="shared" si="27"/>
        <v>100</v>
      </c>
    </row>
    <row r="183" spans="1:8" s="23" customFormat="1" ht="15.75" x14ac:dyDescent="0.2">
      <c r="A183" s="26" t="s">
        <v>165</v>
      </c>
      <c r="B183" s="27" t="s">
        <v>14</v>
      </c>
      <c r="C183" s="27" t="s">
        <v>237</v>
      </c>
      <c r="D183" s="27" t="s">
        <v>166</v>
      </c>
      <c r="E183" s="27"/>
      <c r="F183" s="28">
        <f>F184</f>
        <v>2833.1</v>
      </c>
      <c r="G183" s="28">
        <f>G184</f>
        <v>2818.5</v>
      </c>
      <c r="H183" s="28">
        <f t="shared" si="27"/>
        <v>99.484663442871764</v>
      </c>
    </row>
    <row r="184" spans="1:8" s="23" customFormat="1" ht="31.5" x14ac:dyDescent="0.2">
      <c r="A184" s="26" t="s">
        <v>167</v>
      </c>
      <c r="B184" s="27" t="s">
        <v>14</v>
      </c>
      <c r="C184" s="27" t="s">
        <v>237</v>
      </c>
      <c r="D184" s="27" t="s">
        <v>166</v>
      </c>
      <c r="E184" s="27" t="s">
        <v>20</v>
      </c>
      <c r="F184" s="28">
        <v>2833.1</v>
      </c>
      <c r="G184" s="28">
        <f>2818.6-0.1</f>
        <v>2818.5</v>
      </c>
      <c r="H184" s="28">
        <f t="shared" si="27"/>
        <v>99.484663442871764</v>
      </c>
    </row>
    <row r="185" spans="1:8" s="23" customFormat="1" ht="31.5" x14ac:dyDescent="0.2">
      <c r="A185" s="26" t="s">
        <v>168</v>
      </c>
      <c r="B185" s="27" t="s">
        <v>14</v>
      </c>
      <c r="C185" s="27" t="s">
        <v>237</v>
      </c>
      <c r="D185" s="27" t="s">
        <v>169</v>
      </c>
      <c r="E185" s="27"/>
      <c r="F185" s="28">
        <f>F186</f>
        <v>200</v>
      </c>
      <c r="G185" s="28">
        <f>G186</f>
        <v>200</v>
      </c>
      <c r="H185" s="28">
        <f t="shared" si="27"/>
        <v>100</v>
      </c>
    </row>
    <row r="186" spans="1:8" s="23" customFormat="1" ht="47.25" x14ac:dyDescent="0.2">
      <c r="A186" s="26" t="s">
        <v>170</v>
      </c>
      <c r="B186" s="27" t="s">
        <v>14</v>
      </c>
      <c r="C186" s="27" t="s">
        <v>237</v>
      </c>
      <c r="D186" s="27" t="s">
        <v>169</v>
      </c>
      <c r="E186" s="27" t="s">
        <v>20</v>
      </c>
      <c r="F186" s="28">
        <v>200</v>
      </c>
      <c r="G186" s="28">
        <v>200</v>
      </c>
      <c r="H186" s="28">
        <f t="shared" si="27"/>
        <v>100</v>
      </c>
    </row>
    <row r="187" spans="1:8" s="23" customFormat="1" ht="15.75" x14ac:dyDescent="0.2">
      <c r="A187" s="26" t="s">
        <v>171</v>
      </c>
      <c r="B187" s="27" t="s">
        <v>14</v>
      </c>
      <c r="C187" s="27" t="s">
        <v>237</v>
      </c>
      <c r="D187" s="27" t="s">
        <v>172</v>
      </c>
      <c r="E187" s="27"/>
      <c r="F187" s="28">
        <f>F188</f>
        <v>500.8</v>
      </c>
      <c r="G187" s="28">
        <f>G188</f>
        <v>500.8</v>
      </c>
      <c r="H187" s="28">
        <f t="shared" ref="H187:H190" si="28">G187/F187*100</f>
        <v>100</v>
      </c>
    </row>
    <row r="188" spans="1:8" s="23" customFormat="1" ht="47.25" x14ac:dyDescent="0.2">
      <c r="A188" s="26" t="s">
        <v>173</v>
      </c>
      <c r="B188" s="27" t="s">
        <v>14</v>
      </c>
      <c r="C188" s="27" t="s">
        <v>237</v>
      </c>
      <c r="D188" s="27" t="s">
        <v>172</v>
      </c>
      <c r="E188" s="27" t="s">
        <v>20</v>
      </c>
      <c r="F188" s="28">
        <v>500.8</v>
      </c>
      <c r="G188" s="28">
        <v>500.8</v>
      </c>
      <c r="H188" s="28">
        <f t="shared" si="28"/>
        <v>100</v>
      </c>
    </row>
    <row r="189" spans="1:8" s="23" customFormat="1" ht="15.75" x14ac:dyDescent="0.2">
      <c r="A189" s="25" t="s">
        <v>293</v>
      </c>
      <c r="B189" s="21" t="s">
        <v>14</v>
      </c>
      <c r="C189" s="21" t="s">
        <v>237</v>
      </c>
      <c r="D189" s="24" t="s">
        <v>290</v>
      </c>
      <c r="E189" s="21"/>
      <c r="F189" s="22">
        <f>F190+F193</f>
        <v>1195</v>
      </c>
      <c r="G189" s="22">
        <f>G190+G193</f>
        <v>1195</v>
      </c>
      <c r="H189" s="22">
        <f t="shared" si="28"/>
        <v>100</v>
      </c>
    </row>
    <row r="190" spans="1:8" s="23" customFormat="1" ht="15.75" x14ac:dyDescent="0.2">
      <c r="A190" s="25" t="s">
        <v>294</v>
      </c>
      <c r="B190" s="21" t="s">
        <v>14</v>
      </c>
      <c r="C190" s="21" t="s">
        <v>237</v>
      </c>
      <c r="D190" s="24" t="s">
        <v>291</v>
      </c>
      <c r="E190" s="21"/>
      <c r="F190" s="22">
        <f>F191</f>
        <v>269.89999999999998</v>
      </c>
      <c r="G190" s="22">
        <f>G191</f>
        <v>269.89999999999998</v>
      </c>
      <c r="H190" s="22">
        <f t="shared" si="28"/>
        <v>100</v>
      </c>
    </row>
    <row r="191" spans="1:8" s="23" customFormat="1" ht="47.25" x14ac:dyDescent="0.2">
      <c r="A191" s="26" t="s">
        <v>174</v>
      </c>
      <c r="B191" s="27" t="s">
        <v>14</v>
      </c>
      <c r="C191" s="27" t="s">
        <v>237</v>
      </c>
      <c r="D191" s="27" t="s">
        <v>175</v>
      </c>
      <c r="E191" s="27"/>
      <c r="F191" s="28">
        <f>F192</f>
        <v>269.89999999999998</v>
      </c>
      <c r="G191" s="28">
        <f>G192</f>
        <v>269.89999999999998</v>
      </c>
      <c r="H191" s="28">
        <f t="shared" si="27"/>
        <v>100</v>
      </c>
    </row>
    <row r="192" spans="1:8" s="23" customFormat="1" ht="63" x14ac:dyDescent="0.2">
      <c r="A192" s="26" t="s">
        <v>176</v>
      </c>
      <c r="B192" s="27" t="s">
        <v>14</v>
      </c>
      <c r="C192" s="27" t="s">
        <v>237</v>
      </c>
      <c r="D192" s="27" t="s">
        <v>175</v>
      </c>
      <c r="E192" s="27" t="s">
        <v>20</v>
      </c>
      <c r="F192" s="28">
        <v>269.89999999999998</v>
      </c>
      <c r="G192" s="28">
        <v>269.89999999999998</v>
      </c>
      <c r="H192" s="28">
        <f t="shared" si="27"/>
        <v>100</v>
      </c>
    </row>
    <row r="193" spans="1:8" s="23" customFormat="1" ht="47.25" x14ac:dyDescent="0.2">
      <c r="A193" s="25" t="s">
        <v>295</v>
      </c>
      <c r="B193" s="21" t="s">
        <v>14</v>
      </c>
      <c r="C193" s="21" t="s">
        <v>237</v>
      </c>
      <c r="D193" s="24" t="s">
        <v>292</v>
      </c>
      <c r="E193" s="21"/>
      <c r="F193" s="22">
        <f>F194</f>
        <v>925.1</v>
      </c>
      <c r="G193" s="22">
        <f>G194</f>
        <v>925.1</v>
      </c>
      <c r="H193" s="22">
        <f t="shared" si="27"/>
        <v>100</v>
      </c>
    </row>
    <row r="194" spans="1:8" s="23" customFormat="1" ht="31.5" x14ac:dyDescent="0.2">
      <c r="A194" s="26" t="s">
        <v>177</v>
      </c>
      <c r="B194" s="31" t="s">
        <v>14</v>
      </c>
      <c r="C194" s="31" t="s">
        <v>237</v>
      </c>
      <c r="D194" s="31" t="s">
        <v>178</v>
      </c>
      <c r="E194" s="31"/>
      <c r="F194" s="32">
        <f>F195</f>
        <v>925.1</v>
      </c>
      <c r="G194" s="28">
        <f>G195</f>
        <v>925.1</v>
      </c>
      <c r="H194" s="28">
        <f t="shared" si="27"/>
        <v>100</v>
      </c>
    </row>
    <row r="195" spans="1:8" s="23" customFormat="1" ht="47.25" x14ac:dyDescent="0.2">
      <c r="A195" s="26" t="s">
        <v>179</v>
      </c>
      <c r="B195" s="27" t="s">
        <v>14</v>
      </c>
      <c r="C195" s="27" t="s">
        <v>237</v>
      </c>
      <c r="D195" s="27" t="s">
        <v>178</v>
      </c>
      <c r="E195" s="27" t="s">
        <v>20</v>
      </c>
      <c r="F195" s="28">
        <v>925.1</v>
      </c>
      <c r="G195" s="28">
        <v>925.1</v>
      </c>
      <c r="H195" s="28">
        <f t="shared" si="27"/>
        <v>100</v>
      </c>
    </row>
    <row r="196" spans="1:8" s="23" customFormat="1" ht="15.75" x14ac:dyDescent="0.2">
      <c r="A196" s="20" t="s">
        <v>180</v>
      </c>
      <c r="B196" s="21" t="s">
        <v>14</v>
      </c>
      <c r="C196" s="21" t="s">
        <v>231</v>
      </c>
      <c r="D196" s="21"/>
      <c r="E196" s="21"/>
      <c r="F196" s="22">
        <f>F197+F204</f>
        <v>235.8</v>
      </c>
      <c r="G196" s="22">
        <f>G197+G204</f>
        <v>235.8</v>
      </c>
      <c r="H196" s="22">
        <f t="shared" si="27"/>
        <v>100</v>
      </c>
    </row>
    <row r="197" spans="1:8" s="23" customFormat="1" ht="31.5" x14ac:dyDescent="0.2">
      <c r="A197" s="20" t="s">
        <v>181</v>
      </c>
      <c r="B197" s="21" t="s">
        <v>14</v>
      </c>
      <c r="C197" s="21" t="s">
        <v>228</v>
      </c>
      <c r="D197" s="21"/>
      <c r="E197" s="21"/>
      <c r="F197" s="22">
        <f>F202</f>
        <v>37.9</v>
      </c>
      <c r="G197" s="22">
        <f>G202</f>
        <v>37.9</v>
      </c>
      <c r="H197" s="22">
        <f t="shared" si="27"/>
        <v>100</v>
      </c>
    </row>
    <row r="198" spans="1:8" s="23" customFormat="1" ht="15.75" x14ac:dyDescent="0.2">
      <c r="A198" s="20" t="s">
        <v>253</v>
      </c>
      <c r="B198" s="21" t="s">
        <v>14</v>
      </c>
      <c r="C198" s="21" t="s">
        <v>228</v>
      </c>
      <c r="D198" s="24" t="s">
        <v>257</v>
      </c>
      <c r="E198" s="21"/>
      <c r="F198" s="22">
        <f t="shared" ref="F198:G202" si="29">F199</f>
        <v>37.9</v>
      </c>
      <c r="G198" s="22">
        <f t="shared" si="29"/>
        <v>37.9</v>
      </c>
      <c r="H198" s="22">
        <f t="shared" si="27"/>
        <v>100</v>
      </c>
    </row>
    <row r="199" spans="1:8" s="23" customFormat="1" ht="15.75" x14ac:dyDescent="0.2">
      <c r="A199" s="20" t="s">
        <v>17</v>
      </c>
      <c r="B199" s="21" t="s">
        <v>14</v>
      </c>
      <c r="C199" s="21" t="s">
        <v>228</v>
      </c>
      <c r="D199" s="24" t="s">
        <v>256</v>
      </c>
      <c r="E199" s="21"/>
      <c r="F199" s="22">
        <f t="shared" si="29"/>
        <v>37.9</v>
      </c>
      <c r="G199" s="22">
        <f t="shared" si="29"/>
        <v>37.9</v>
      </c>
      <c r="H199" s="22">
        <f t="shared" si="27"/>
        <v>100</v>
      </c>
    </row>
    <row r="200" spans="1:8" s="23" customFormat="1" ht="31.5" x14ac:dyDescent="0.2">
      <c r="A200" s="20" t="s">
        <v>255</v>
      </c>
      <c r="B200" s="21" t="s">
        <v>14</v>
      </c>
      <c r="C200" s="21" t="s">
        <v>228</v>
      </c>
      <c r="D200" s="24" t="s">
        <v>254</v>
      </c>
      <c r="E200" s="21"/>
      <c r="F200" s="22">
        <f t="shared" si="29"/>
        <v>37.9</v>
      </c>
      <c r="G200" s="22">
        <f t="shared" si="29"/>
        <v>37.9</v>
      </c>
      <c r="H200" s="22">
        <f t="shared" si="27"/>
        <v>100</v>
      </c>
    </row>
    <row r="201" spans="1:8" s="23" customFormat="1" ht="15.75" x14ac:dyDescent="0.2">
      <c r="A201" s="25" t="s">
        <v>280</v>
      </c>
      <c r="B201" s="21" t="s">
        <v>14</v>
      </c>
      <c r="C201" s="21" t="s">
        <v>228</v>
      </c>
      <c r="D201" s="24" t="s">
        <v>279</v>
      </c>
      <c r="E201" s="21"/>
      <c r="F201" s="22">
        <f t="shared" si="29"/>
        <v>37.9</v>
      </c>
      <c r="G201" s="22">
        <f t="shared" si="29"/>
        <v>37.9</v>
      </c>
      <c r="H201" s="22">
        <f t="shared" si="27"/>
        <v>100</v>
      </c>
    </row>
    <row r="202" spans="1:8" s="23" customFormat="1" ht="15.75" x14ac:dyDescent="0.2">
      <c r="A202" s="26" t="s">
        <v>17</v>
      </c>
      <c r="B202" s="27" t="s">
        <v>14</v>
      </c>
      <c r="C202" s="27" t="s">
        <v>228</v>
      </c>
      <c r="D202" s="27" t="s">
        <v>18</v>
      </c>
      <c r="E202" s="27"/>
      <c r="F202" s="28">
        <f t="shared" si="29"/>
        <v>37.9</v>
      </c>
      <c r="G202" s="28">
        <f t="shared" si="29"/>
        <v>37.9</v>
      </c>
      <c r="H202" s="28">
        <f t="shared" si="27"/>
        <v>100</v>
      </c>
    </row>
    <row r="203" spans="1:8" s="23" customFormat="1" ht="47.25" x14ac:dyDescent="0.2">
      <c r="A203" s="26" t="s">
        <v>19</v>
      </c>
      <c r="B203" s="27" t="s">
        <v>14</v>
      </c>
      <c r="C203" s="27" t="s">
        <v>228</v>
      </c>
      <c r="D203" s="31" t="s">
        <v>18</v>
      </c>
      <c r="E203" s="27" t="s">
        <v>20</v>
      </c>
      <c r="F203" s="28">
        <v>37.9</v>
      </c>
      <c r="G203" s="28">
        <v>37.9</v>
      </c>
      <c r="H203" s="28">
        <f t="shared" si="27"/>
        <v>100</v>
      </c>
    </row>
    <row r="204" spans="1:8" s="23" customFormat="1" ht="15.75" x14ac:dyDescent="0.2">
      <c r="A204" s="20" t="s">
        <v>182</v>
      </c>
      <c r="B204" s="21" t="s">
        <v>14</v>
      </c>
      <c r="C204" s="21" t="s">
        <v>229</v>
      </c>
      <c r="D204" s="21"/>
      <c r="E204" s="21"/>
      <c r="F204" s="22">
        <f>F210+F211</f>
        <v>197.9</v>
      </c>
      <c r="G204" s="22">
        <f>G210+G211</f>
        <v>197.9</v>
      </c>
      <c r="H204" s="22">
        <f t="shared" si="27"/>
        <v>100</v>
      </c>
    </row>
    <row r="205" spans="1:8" s="23" customFormat="1" ht="15.75" x14ac:dyDescent="0.2">
      <c r="A205" s="20" t="s">
        <v>265</v>
      </c>
      <c r="B205" s="21" t="s">
        <v>14</v>
      </c>
      <c r="C205" s="21" t="s">
        <v>229</v>
      </c>
      <c r="D205" s="24" t="s">
        <v>264</v>
      </c>
      <c r="E205" s="21"/>
      <c r="F205" s="22">
        <f t="shared" ref="F205:G207" si="30">F206</f>
        <v>197.9</v>
      </c>
      <c r="G205" s="22">
        <f t="shared" si="30"/>
        <v>197.9</v>
      </c>
      <c r="H205" s="22">
        <f t="shared" si="27"/>
        <v>100</v>
      </c>
    </row>
    <row r="206" spans="1:8" s="23" customFormat="1" ht="63" x14ac:dyDescent="0.2">
      <c r="A206" s="20" t="s">
        <v>267</v>
      </c>
      <c r="B206" s="21" t="s">
        <v>14</v>
      </c>
      <c r="C206" s="21" t="s">
        <v>229</v>
      </c>
      <c r="D206" s="24" t="s">
        <v>266</v>
      </c>
      <c r="E206" s="21"/>
      <c r="F206" s="22">
        <f t="shared" si="30"/>
        <v>197.9</v>
      </c>
      <c r="G206" s="22">
        <f t="shared" si="30"/>
        <v>197.9</v>
      </c>
      <c r="H206" s="22">
        <f t="shared" si="27"/>
        <v>100</v>
      </c>
    </row>
    <row r="207" spans="1:8" s="23" customFormat="1" ht="15.75" x14ac:dyDescent="0.2">
      <c r="A207" s="25" t="s">
        <v>269</v>
      </c>
      <c r="B207" s="21" t="s">
        <v>14</v>
      </c>
      <c r="C207" s="21" t="s">
        <v>229</v>
      </c>
      <c r="D207" s="24" t="s">
        <v>268</v>
      </c>
      <c r="E207" s="21"/>
      <c r="F207" s="22">
        <f t="shared" si="30"/>
        <v>197.9</v>
      </c>
      <c r="G207" s="22">
        <f t="shared" si="30"/>
        <v>197.9</v>
      </c>
      <c r="H207" s="22">
        <f t="shared" si="27"/>
        <v>100</v>
      </c>
    </row>
    <row r="208" spans="1:8" s="23" customFormat="1" ht="31.5" x14ac:dyDescent="0.2">
      <c r="A208" s="25" t="s">
        <v>297</v>
      </c>
      <c r="B208" s="21" t="s">
        <v>14</v>
      </c>
      <c r="C208" s="21" t="s">
        <v>229</v>
      </c>
      <c r="D208" s="24" t="s">
        <v>296</v>
      </c>
      <c r="E208" s="21"/>
      <c r="F208" s="22">
        <f>F209+F211</f>
        <v>197.9</v>
      </c>
      <c r="G208" s="22">
        <f>G209+G211</f>
        <v>197.9</v>
      </c>
      <c r="H208" s="22">
        <f t="shared" si="27"/>
        <v>100</v>
      </c>
    </row>
    <row r="209" spans="1:8" s="23" customFormat="1" ht="31.5" x14ac:dyDescent="0.2">
      <c r="A209" s="26" t="s">
        <v>183</v>
      </c>
      <c r="B209" s="27" t="s">
        <v>14</v>
      </c>
      <c r="C209" s="27" t="s">
        <v>229</v>
      </c>
      <c r="D209" s="27" t="s">
        <v>184</v>
      </c>
      <c r="E209" s="27"/>
      <c r="F209" s="28">
        <f>F210</f>
        <v>20</v>
      </c>
      <c r="G209" s="28">
        <f>G210</f>
        <v>20</v>
      </c>
      <c r="H209" s="28">
        <f t="shared" si="27"/>
        <v>100</v>
      </c>
    </row>
    <row r="210" spans="1:8" s="23" customFormat="1" ht="47.25" x14ac:dyDescent="0.2">
      <c r="A210" s="26" t="s">
        <v>185</v>
      </c>
      <c r="B210" s="27" t="s">
        <v>14</v>
      </c>
      <c r="C210" s="27" t="s">
        <v>229</v>
      </c>
      <c r="D210" s="27" t="s">
        <v>184</v>
      </c>
      <c r="E210" s="27" t="s">
        <v>20</v>
      </c>
      <c r="F210" s="28">
        <v>20</v>
      </c>
      <c r="G210" s="28">
        <v>20</v>
      </c>
      <c r="H210" s="28">
        <f t="shared" si="27"/>
        <v>100</v>
      </c>
    </row>
    <row r="211" spans="1:8" s="23" customFormat="1" ht="31.5" x14ac:dyDescent="0.2">
      <c r="A211" s="26" t="s">
        <v>186</v>
      </c>
      <c r="B211" s="27" t="s">
        <v>14</v>
      </c>
      <c r="C211" s="27" t="s">
        <v>229</v>
      </c>
      <c r="D211" s="27" t="s">
        <v>187</v>
      </c>
      <c r="E211" s="27"/>
      <c r="F211" s="28">
        <f>F212+F213</f>
        <v>177.9</v>
      </c>
      <c r="G211" s="28">
        <f>G212+G213</f>
        <v>177.9</v>
      </c>
      <c r="H211" s="28">
        <f t="shared" si="27"/>
        <v>100</v>
      </c>
    </row>
    <row r="212" spans="1:8" s="23" customFormat="1" ht="94.5" x14ac:dyDescent="0.2">
      <c r="A212" s="26" t="s">
        <v>188</v>
      </c>
      <c r="B212" s="27" t="s">
        <v>14</v>
      </c>
      <c r="C212" s="27" t="s">
        <v>229</v>
      </c>
      <c r="D212" s="27" t="s">
        <v>187</v>
      </c>
      <c r="E212" s="27" t="s">
        <v>32</v>
      </c>
      <c r="F212" s="28">
        <v>174.9</v>
      </c>
      <c r="G212" s="28">
        <v>174.9</v>
      </c>
      <c r="H212" s="28">
        <f t="shared" si="27"/>
        <v>100</v>
      </c>
    </row>
    <row r="213" spans="1:8" s="23" customFormat="1" ht="63" x14ac:dyDescent="0.2">
      <c r="A213" s="26" t="s">
        <v>189</v>
      </c>
      <c r="B213" s="27" t="s">
        <v>14</v>
      </c>
      <c r="C213" s="27" t="s">
        <v>229</v>
      </c>
      <c r="D213" s="27" t="s">
        <v>187</v>
      </c>
      <c r="E213" s="27" t="s">
        <v>20</v>
      </c>
      <c r="F213" s="28">
        <v>3</v>
      </c>
      <c r="G213" s="28">
        <v>3</v>
      </c>
      <c r="H213" s="28">
        <f t="shared" si="27"/>
        <v>100</v>
      </c>
    </row>
    <row r="214" spans="1:8" s="23" customFormat="1" ht="15.75" x14ac:dyDescent="0.2">
      <c r="A214" s="20" t="s">
        <v>190</v>
      </c>
      <c r="B214" s="21" t="s">
        <v>14</v>
      </c>
      <c r="C214" s="21" t="s">
        <v>232</v>
      </c>
      <c r="D214" s="21"/>
      <c r="E214" s="21"/>
      <c r="F214" s="22">
        <f t="shared" ref="F214:G220" si="31">F215</f>
        <v>550</v>
      </c>
      <c r="G214" s="22">
        <f t="shared" si="31"/>
        <v>547.4</v>
      </c>
      <c r="H214" s="22">
        <f t="shared" si="27"/>
        <v>99.527272727272717</v>
      </c>
    </row>
    <row r="215" spans="1:8" s="23" customFormat="1" ht="15.75" x14ac:dyDescent="0.2">
      <c r="A215" s="20" t="s">
        <v>191</v>
      </c>
      <c r="B215" s="21" t="s">
        <v>14</v>
      </c>
      <c r="C215" s="21" t="s">
        <v>230</v>
      </c>
      <c r="D215" s="21"/>
      <c r="E215" s="21"/>
      <c r="F215" s="22">
        <f>F220</f>
        <v>550</v>
      </c>
      <c r="G215" s="22">
        <f>G220</f>
        <v>547.4</v>
      </c>
      <c r="H215" s="22">
        <f t="shared" si="27"/>
        <v>99.527272727272717</v>
      </c>
    </row>
    <row r="216" spans="1:8" s="23" customFormat="1" ht="15.75" x14ac:dyDescent="0.2">
      <c r="A216" s="20" t="s">
        <v>265</v>
      </c>
      <c r="B216" s="21" t="s">
        <v>14</v>
      </c>
      <c r="C216" s="21" t="s">
        <v>230</v>
      </c>
      <c r="D216" s="24" t="s">
        <v>264</v>
      </c>
      <c r="E216" s="21"/>
      <c r="F216" s="22">
        <f t="shared" ref="F216:G219" si="32">F217</f>
        <v>550</v>
      </c>
      <c r="G216" s="22">
        <f t="shared" si="32"/>
        <v>547.4</v>
      </c>
      <c r="H216" s="22">
        <f t="shared" ref="H216:H219" si="33">G216/F216*100</f>
        <v>99.527272727272717</v>
      </c>
    </row>
    <row r="217" spans="1:8" s="23" customFormat="1" ht="63" x14ac:dyDescent="0.2">
      <c r="A217" s="20" t="s">
        <v>267</v>
      </c>
      <c r="B217" s="21" t="s">
        <v>14</v>
      </c>
      <c r="C217" s="21" t="s">
        <v>230</v>
      </c>
      <c r="D217" s="24" t="s">
        <v>266</v>
      </c>
      <c r="E217" s="21"/>
      <c r="F217" s="22">
        <f t="shared" si="32"/>
        <v>550</v>
      </c>
      <c r="G217" s="22">
        <f t="shared" si="32"/>
        <v>547.4</v>
      </c>
      <c r="H217" s="22">
        <f t="shared" si="33"/>
        <v>99.527272727272717</v>
      </c>
    </row>
    <row r="218" spans="1:8" s="23" customFormat="1" ht="15.75" x14ac:dyDescent="0.2">
      <c r="A218" s="25" t="s">
        <v>269</v>
      </c>
      <c r="B218" s="21" t="s">
        <v>14</v>
      </c>
      <c r="C218" s="21" t="s">
        <v>230</v>
      </c>
      <c r="D218" s="24" t="s">
        <v>268</v>
      </c>
      <c r="E218" s="21"/>
      <c r="F218" s="22">
        <f t="shared" si="32"/>
        <v>550</v>
      </c>
      <c r="G218" s="22">
        <f t="shared" si="32"/>
        <v>547.4</v>
      </c>
      <c r="H218" s="22">
        <f t="shared" si="33"/>
        <v>99.527272727272717</v>
      </c>
    </row>
    <row r="219" spans="1:8" s="23" customFormat="1" ht="31.5" x14ac:dyDescent="0.2">
      <c r="A219" s="25" t="s">
        <v>299</v>
      </c>
      <c r="B219" s="21" t="s">
        <v>14</v>
      </c>
      <c r="C219" s="21" t="s">
        <v>230</v>
      </c>
      <c r="D219" s="24" t="s">
        <v>298</v>
      </c>
      <c r="E219" s="21"/>
      <c r="F219" s="22">
        <f t="shared" si="32"/>
        <v>550</v>
      </c>
      <c r="G219" s="22">
        <f t="shared" si="32"/>
        <v>547.4</v>
      </c>
      <c r="H219" s="22">
        <f t="shared" si="33"/>
        <v>99.527272727272717</v>
      </c>
    </row>
    <row r="220" spans="1:8" s="23" customFormat="1" ht="31.5" x14ac:dyDescent="0.2">
      <c r="A220" s="26" t="s">
        <v>192</v>
      </c>
      <c r="B220" s="27" t="s">
        <v>14</v>
      </c>
      <c r="C220" s="27" t="s">
        <v>230</v>
      </c>
      <c r="D220" s="27" t="s">
        <v>193</v>
      </c>
      <c r="E220" s="27"/>
      <c r="F220" s="28">
        <f t="shared" si="31"/>
        <v>550</v>
      </c>
      <c r="G220" s="28">
        <f t="shared" si="31"/>
        <v>547.4</v>
      </c>
      <c r="H220" s="28">
        <f t="shared" si="27"/>
        <v>99.527272727272717</v>
      </c>
    </row>
    <row r="221" spans="1:8" s="23" customFormat="1" ht="47.25" x14ac:dyDescent="0.2">
      <c r="A221" s="26" t="s">
        <v>194</v>
      </c>
      <c r="B221" s="27" t="s">
        <v>14</v>
      </c>
      <c r="C221" s="27" t="s">
        <v>230</v>
      </c>
      <c r="D221" s="27" t="s">
        <v>193</v>
      </c>
      <c r="E221" s="27" t="s">
        <v>20</v>
      </c>
      <c r="F221" s="28">
        <v>550</v>
      </c>
      <c r="G221" s="28">
        <v>547.4</v>
      </c>
      <c r="H221" s="28">
        <f t="shared" si="27"/>
        <v>99.527272727272717</v>
      </c>
    </row>
    <row r="222" spans="1:8" s="23" customFormat="1" ht="15.75" x14ac:dyDescent="0.2">
      <c r="A222" s="20" t="s">
        <v>195</v>
      </c>
      <c r="B222" s="21" t="s">
        <v>14</v>
      </c>
      <c r="C222" s="21" t="s">
        <v>233</v>
      </c>
      <c r="D222" s="21"/>
      <c r="E222" s="21"/>
      <c r="F222" s="22">
        <f t="shared" ref="F222:G228" si="34">F223</f>
        <v>1042</v>
      </c>
      <c r="G222" s="22">
        <f t="shared" si="34"/>
        <v>1042</v>
      </c>
      <c r="H222" s="22">
        <f t="shared" si="27"/>
        <v>100</v>
      </c>
    </row>
    <row r="223" spans="1:8" s="23" customFormat="1" ht="15.75" x14ac:dyDescent="0.2">
      <c r="A223" s="20" t="s">
        <v>196</v>
      </c>
      <c r="B223" s="21" t="s">
        <v>14</v>
      </c>
      <c r="C223" s="21" t="s">
        <v>234</v>
      </c>
      <c r="D223" s="21"/>
      <c r="E223" s="21"/>
      <c r="F223" s="22">
        <f>F228</f>
        <v>1042</v>
      </c>
      <c r="G223" s="22">
        <f>G228</f>
        <v>1042</v>
      </c>
      <c r="H223" s="22">
        <f t="shared" si="27"/>
        <v>100</v>
      </c>
    </row>
    <row r="224" spans="1:8" s="23" customFormat="1" ht="15.75" x14ac:dyDescent="0.2">
      <c r="A224" s="20" t="s">
        <v>253</v>
      </c>
      <c r="B224" s="21" t="s">
        <v>14</v>
      </c>
      <c r="C224" s="21" t="s">
        <v>234</v>
      </c>
      <c r="D224" s="24" t="s">
        <v>257</v>
      </c>
      <c r="E224" s="21"/>
      <c r="F224" s="22">
        <f>F225</f>
        <v>1042</v>
      </c>
      <c r="G224" s="22">
        <f>G225</f>
        <v>1042</v>
      </c>
      <c r="H224" s="22">
        <f t="shared" si="27"/>
        <v>100</v>
      </c>
    </row>
    <row r="225" spans="1:8" s="23" customFormat="1" ht="15.75" x14ac:dyDescent="0.2">
      <c r="A225" s="20" t="s">
        <v>263</v>
      </c>
      <c r="B225" s="21" t="s">
        <v>14</v>
      </c>
      <c r="C225" s="21" t="s">
        <v>234</v>
      </c>
      <c r="D225" s="24" t="s">
        <v>260</v>
      </c>
      <c r="E225" s="21"/>
      <c r="F225" s="22">
        <f>F226</f>
        <v>1042</v>
      </c>
      <c r="G225" s="22">
        <f>G226</f>
        <v>1042</v>
      </c>
      <c r="H225" s="22">
        <f t="shared" si="27"/>
        <v>100</v>
      </c>
    </row>
    <row r="226" spans="1:8" s="23" customFormat="1" ht="15.75" x14ac:dyDescent="0.2">
      <c r="A226" s="20" t="s">
        <v>261</v>
      </c>
      <c r="B226" s="21" t="s">
        <v>14</v>
      </c>
      <c r="C226" s="21" t="s">
        <v>234</v>
      </c>
      <c r="D226" s="24" t="s">
        <v>262</v>
      </c>
      <c r="E226" s="21"/>
      <c r="F226" s="22">
        <f>F228</f>
        <v>1042</v>
      </c>
      <c r="G226" s="22">
        <f>G228</f>
        <v>1042</v>
      </c>
      <c r="H226" s="22">
        <f t="shared" si="27"/>
        <v>100</v>
      </c>
    </row>
    <row r="227" spans="1:8" s="23" customFormat="1" ht="15.75" x14ac:dyDescent="0.2">
      <c r="A227" s="20" t="s">
        <v>276</v>
      </c>
      <c r="B227" s="21" t="s">
        <v>14</v>
      </c>
      <c r="C227" s="21" t="s">
        <v>234</v>
      </c>
      <c r="D227" s="24" t="s">
        <v>275</v>
      </c>
      <c r="E227" s="21"/>
      <c r="F227" s="22">
        <f>F229</f>
        <v>1042</v>
      </c>
      <c r="G227" s="22">
        <f>G229</f>
        <v>1042</v>
      </c>
      <c r="H227" s="22">
        <f t="shared" si="27"/>
        <v>100</v>
      </c>
    </row>
    <row r="228" spans="1:8" s="23" customFormat="1" ht="15.75" x14ac:dyDescent="0.2">
      <c r="A228" s="26" t="s">
        <v>197</v>
      </c>
      <c r="B228" s="27" t="s">
        <v>14</v>
      </c>
      <c r="C228" s="27" t="s">
        <v>234</v>
      </c>
      <c r="D228" s="27" t="s">
        <v>198</v>
      </c>
      <c r="E228" s="27"/>
      <c r="F228" s="28">
        <f t="shared" si="34"/>
        <v>1042</v>
      </c>
      <c r="G228" s="28">
        <f t="shared" si="34"/>
        <v>1042</v>
      </c>
      <c r="H228" s="28">
        <f t="shared" si="27"/>
        <v>100</v>
      </c>
    </row>
    <row r="229" spans="1:8" s="23" customFormat="1" ht="31.5" x14ac:dyDescent="0.2">
      <c r="A229" s="26" t="s">
        <v>199</v>
      </c>
      <c r="B229" s="27" t="s">
        <v>14</v>
      </c>
      <c r="C229" s="27" t="s">
        <v>234</v>
      </c>
      <c r="D229" s="27" t="s">
        <v>198</v>
      </c>
      <c r="E229" s="27" t="s">
        <v>71</v>
      </c>
      <c r="F229" s="28">
        <v>1042</v>
      </c>
      <c r="G229" s="28">
        <v>1042</v>
      </c>
      <c r="H229" s="28">
        <f t="shared" si="27"/>
        <v>100</v>
      </c>
    </row>
    <row r="230" spans="1:8" s="23" customFormat="1" ht="15.75" x14ac:dyDescent="0.2">
      <c r="A230" s="20" t="s">
        <v>200</v>
      </c>
      <c r="B230" s="21" t="s">
        <v>14</v>
      </c>
      <c r="C230" s="21" t="s">
        <v>235</v>
      </c>
      <c r="D230" s="21"/>
      <c r="E230" s="21"/>
      <c r="F230" s="22">
        <f t="shared" ref="F230:G236" si="35">F231</f>
        <v>180</v>
      </c>
      <c r="G230" s="22">
        <f t="shared" si="35"/>
        <v>180</v>
      </c>
      <c r="H230" s="22">
        <f t="shared" si="27"/>
        <v>100</v>
      </c>
    </row>
    <row r="231" spans="1:8" s="23" customFormat="1" ht="15.75" x14ac:dyDescent="0.2">
      <c r="A231" s="20" t="s">
        <v>201</v>
      </c>
      <c r="B231" s="21" t="s">
        <v>14</v>
      </c>
      <c r="C231" s="21" t="s">
        <v>236</v>
      </c>
      <c r="D231" s="21"/>
      <c r="E231" s="21"/>
      <c r="F231" s="22">
        <f>F236</f>
        <v>180</v>
      </c>
      <c r="G231" s="22">
        <f>G236</f>
        <v>180</v>
      </c>
      <c r="H231" s="22">
        <f t="shared" si="27"/>
        <v>100</v>
      </c>
    </row>
    <row r="232" spans="1:8" s="23" customFormat="1" ht="15.75" x14ac:dyDescent="0.2">
      <c r="A232" s="20" t="s">
        <v>265</v>
      </c>
      <c r="B232" s="21" t="s">
        <v>14</v>
      </c>
      <c r="C232" s="21" t="s">
        <v>236</v>
      </c>
      <c r="D232" s="24" t="s">
        <v>264</v>
      </c>
      <c r="E232" s="21"/>
      <c r="F232" s="22">
        <f t="shared" ref="F232:G235" si="36">F233</f>
        <v>180</v>
      </c>
      <c r="G232" s="22">
        <f t="shared" si="36"/>
        <v>180</v>
      </c>
      <c r="H232" s="22">
        <f t="shared" ref="H232:H235" si="37">G232/F232*100</f>
        <v>100</v>
      </c>
    </row>
    <row r="233" spans="1:8" s="23" customFormat="1" ht="63" x14ac:dyDescent="0.2">
      <c r="A233" s="20" t="s">
        <v>267</v>
      </c>
      <c r="B233" s="21" t="s">
        <v>14</v>
      </c>
      <c r="C233" s="21" t="s">
        <v>236</v>
      </c>
      <c r="D233" s="24" t="s">
        <v>266</v>
      </c>
      <c r="E233" s="21"/>
      <c r="F233" s="22">
        <f t="shared" si="36"/>
        <v>180</v>
      </c>
      <c r="G233" s="22">
        <f t="shared" si="36"/>
        <v>180</v>
      </c>
      <c r="H233" s="22">
        <f t="shared" si="37"/>
        <v>100</v>
      </c>
    </row>
    <row r="234" spans="1:8" s="23" customFormat="1" ht="15.75" x14ac:dyDescent="0.2">
      <c r="A234" s="25" t="s">
        <v>269</v>
      </c>
      <c r="B234" s="21" t="s">
        <v>14</v>
      </c>
      <c r="C234" s="21" t="s">
        <v>236</v>
      </c>
      <c r="D234" s="24" t="s">
        <v>268</v>
      </c>
      <c r="E234" s="21"/>
      <c r="F234" s="22">
        <f t="shared" si="36"/>
        <v>180</v>
      </c>
      <c r="G234" s="22">
        <f t="shared" si="36"/>
        <v>180</v>
      </c>
      <c r="H234" s="22">
        <f t="shared" si="37"/>
        <v>100</v>
      </c>
    </row>
    <row r="235" spans="1:8" s="23" customFormat="1" ht="31.5" x14ac:dyDescent="0.2">
      <c r="A235" s="25" t="s">
        <v>297</v>
      </c>
      <c r="B235" s="21" t="s">
        <v>14</v>
      </c>
      <c r="C235" s="21" t="s">
        <v>236</v>
      </c>
      <c r="D235" s="24" t="s">
        <v>296</v>
      </c>
      <c r="E235" s="21"/>
      <c r="F235" s="22">
        <f t="shared" si="36"/>
        <v>180</v>
      </c>
      <c r="G235" s="22">
        <f t="shared" si="36"/>
        <v>180</v>
      </c>
      <c r="H235" s="22">
        <f t="shared" si="37"/>
        <v>100</v>
      </c>
    </row>
    <row r="236" spans="1:8" s="23" customFormat="1" ht="31.5" x14ac:dyDescent="0.2">
      <c r="A236" s="26" t="s">
        <v>202</v>
      </c>
      <c r="B236" s="27" t="s">
        <v>14</v>
      </c>
      <c r="C236" s="27" t="s">
        <v>236</v>
      </c>
      <c r="D236" s="27" t="s">
        <v>203</v>
      </c>
      <c r="E236" s="27"/>
      <c r="F236" s="28">
        <f t="shared" si="35"/>
        <v>180</v>
      </c>
      <c r="G236" s="28">
        <f t="shared" si="35"/>
        <v>180</v>
      </c>
      <c r="H236" s="28">
        <f t="shared" si="27"/>
        <v>100</v>
      </c>
    </row>
    <row r="237" spans="1:8" s="23" customFormat="1" ht="47.25" x14ac:dyDescent="0.2">
      <c r="A237" s="26" t="s">
        <v>204</v>
      </c>
      <c r="B237" s="27" t="s">
        <v>14</v>
      </c>
      <c r="C237" s="27" t="s">
        <v>236</v>
      </c>
      <c r="D237" s="27" t="s">
        <v>203</v>
      </c>
      <c r="E237" s="27" t="s">
        <v>20</v>
      </c>
      <c r="F237" s="28">
        <f>180</f>
        <v>180</v>
      </c>
      <c r="G237" s="28">
        <v>180</v>
      </c>
      <c r="H237" s="28">
        <f t="shared" si="27"/>
        <v>100</v>
      </c>
    </row>
    <row r="238" spans="1:8" s="23" customFormat="1" ht="47.25" x14ac:dyDescent="0.2">
      <c r="A238" s="20" t="s">
        <v>205</v>
      </c>
      <c r="B238" s="21" t="s">
        <v>14</v>
      </c>
      <c r="C238" s="21"/>
      <c r="D238" s="21"/>
      <c r="E238" s="21"/>
      <c r="F238" s="22">
        <f>F239+F262</f>
        <v>35564.6</v>
      </c>
      <c r="G238" s="22">
        <f>G239+G262</f>
        <v>35229.5</v>
      </c>
      <c r="H238" s="22">
        <f t="shared" si="27"/>
        <v>99.057770929519805</v>
      </c>
    </row>
    <row r="239" spans="1:8" s="23" customFormat="1" ht="15.75" x14ac:dyDescent="0.2">
      <c r="A239" s="20" t="s">
        <v>190</v>
      </c>
      <c r="B239" s="21" t="s">
        <v>14</v>
      </c>
      <c r="C239" s="21" t="s">
        <v>232</v>
      </c>
      <c r="D239" s="21"/>
      <c r="E239" s="21"/>
      <c r="F239" s="22">
        <f>F240</f>
        <v>35344.199999999997</v>
      </c>
      <c r="G239" s="22">
        <f>G240</f>
        <v>35009.1</v>
      </c>
      <c r="H239" s="22">
        <f t="shared" si="27"/>
        <v>99.051895360483471</v>
      </c>
    </row>
    <row r="240" spans="1:8" s="23" customFormat="1" ht="15.75" x14ac:dyDescent="0.2">
      <c r="A240" s="20" t="s">
        <v>191</v>
      </c>
      <c r="B240" s="21" t="s">
        <v>14</v>
      </c>
      <c r="C240" s="21" t="s">
        <v>230</v>
      </c>
      <c r="D240" s="21"/>
      <c r="E240" s="21"/>
      <c r="F240" s="22">
        <f>F245+F249+F253+F256+F258+F260</f>
        <v>35344.199999999997</v>
      </c>
      <c r="G240" s="22">
        <f>G245+G249+G253+G256+G258+G260</f>
        <v>35009.1</v>
      </c>
      <c r="H240" s="22">
        <f t="shared" si="27"/>
        <v>99.051895360483471</v>
      </c>
    </row>
    <row r="241" spans="1:8" s="23" customFormat="1" ht="15.75" x14ac:dyDescent="0.2">
      <c r="A241" s="20" t="s">
        <v>265</v>
      </c>
      <c r="B241" s="21" t="s">
        <v>14</v>
      </c>
      <c r="C241" s="21" t="s">
        <v>230</v>
      </c>
      <c r="D241" s="24" t="s">
        <v>264</v>
      </c>
      <c r="E241" s="21"/>
      <c r="F241" s="22">
        <f>F242</f>
        <v>35344.199999999997</v>
      </c>
      <c r="G241" s="22">
        <f>G242</f>
        <v>35009.100000000006</v>
      </c>
      <c r="H241" s="22">
        <f t="shared" si="27"/>
        <v>99.051895360483499</v>
      </c>
    </row>
    <row r="242" spans="1:8" s="23" customFormat="1" ht="63" x14ac:dyDescent="0.2">
      <c r="A242" s="20" t="s">
        <v>267</v>
      </c>
      <c r="B242" s="21" t="s">
        <v>14</v>
      </c>
      <c r="C242" s="21" t="s">
        <v>230</v>
      </c>
      <c r="D242" s="24" t="s">
        <v>266</v>
      </c>
      <c r="E242" s="21"/>
      <c r="F242" s="22">
        <f>F243+F247</f>
        <v>35344.199999999997</v>
      </c>
      <c r="G242" s="22">
        <f>G243+G247</f>
        <v>35009.100000000006</v>
      </c>
      <c r="H242" s="22">
        <f t="shared" si="27"/>
        <v>99.051895360483499</v>
      </c>
    </row>
    <row r="243" spans="1:8" s="23" customFormat="1" ht="15.75" x14ac:dyDescent="0.2">
      <c r="A243" s="25" t="s">
        <v>288</v>
      </c>
      <c r="B243" s="21" t="s">
        <v>14</v>
      </c>
      <c r="C243" s="21" t="s">
        <v>230</v>
      </c>
      <c r="D243" s="24" t="s">
        <v>287</v>
      </c>
      <c r="E243" s="21"/>
      <c r="F243" s="22">
        <f>F244</f>
        <v>16594.7</v>
      </c>
      <c r="G243" s="22">
        <f>G244</f>
        <v>16594.7</v>
      </c>
      <c r="H243" s="22">
        <f t="shared" si="27"/>
        <v>100</v>
      </c>
    </row>
    <row r="244" spans="1:8" s="23" customFormat="1" ht="31.5" x14ac:dyDescent="0.2">
      <c r="A244" s="25" t="s">
        <v>301</v>
      </c>
      <c r="B244" s="21" t="s">
        <v>14</v>
      </c>
      <c r="C244" s="21" t="s">
        <v>230</v>
      </c>
      <c r="D244" s="24" t="s">
        <v>300</v>
      </c>
      <c r="E244" s="21"/>
      <c r="F244" s="22">
        <f>F245</f>
        <v>16594.7</v>
      </c>
      <c r="G244" s="22">
        <f>G245</f>
        <v>16594.7</v>
      </c>
      <c r="H244" s="22">
        <f t="shared" si="27"/>
        <v>100</v>
      </c>
    </row>
    <row r="245" spans="1:8" s="23" customFormat="1" ht="15.75" x14ac:dyDescent="0.2">
      <c r="A245" s="29" t="s">
        <v>206</v>
      </c>
      <c r="B245" s="31" t="s">
        <v>14</v>
      </c>
      <c r="C245" s="31" t="s">
        <v>230</v>
      </c>
      <c r="D245" s="31" t="s">
        <v>207</v>
      </c>
      <c r="E245" s="31"/>
      <c r="F245" s="32">
        <f>F246</f>
        <v>16594.7</v>
      </c>
      <c r="G245" s="32">
        <f t="shared" ref="G245" si="38">G246</f>
        <v>16594.7</v>
      </c>
      <c r="H245" s="28">
        <f t="shared" si="27"/>
        <v>100</v>
      </c>
    </row>
    <row r="246" spans="1:8" s="23" customFormat="1" ht="47.25" x14ac:dyDescent="0.2">
      <c r="A246" s="26" t="s">
        <v>208</v>
      </c>
      <c r="B246" s="27" t="s">
        <v>14</v>
      </c>
      <c r="C246" s="27" t="s">
        <v>230</v>
      </c>
      <c r="D246" s="31" t="s">
        <v>207</v>
      </c>
      <c r="E246" s="27" t="s">
        <v>20</v>
      </c>
      <c r="F246" s="28">
        <v>16594.7</v>
      </c>
      <c r="G246" s="28">
        <v>16594.7</v>
      </c>
      <c r="H246" s="28">
        <f t="shared" si="27"/>
        <v>100</v>
      </c>
    </row>
    <row r="247" spans="1:8" s="23" customFormat="1" ht="15.75" x14ac:dyDescent="0.2">
      <c r="A247" s="25" t="s">
        <v>269</v>
      </c>
      <c r="B247" s="21" t="s">
        <v>14</v>
      </c>
      <c r="C247" s="21" t="s">
        <v>230</v>
      </c>
      <c r="D247" s="24" t="s">
        <v>268</v>
      </c>
      <c r="E247" s="21"/>
      <c r="F247" s="22">
        <f>F248</f>
        <v>18749.5</v>
      </c>
      <c r="G247" s="22">
        <f>G248</f>
        <v>18414.400000000001</v>
      </c>
      <c r="H247" s="22">
        <f t="shared" si="27"/>
        <v>98.212752340062409</v>
      </c>
    </row>
    <row r="248" spans="1:8" s="23" customFormat="1" ht="31.5" x14ac:dyDescent="0.2">
      <c r="A248" s="25" t="s">
        <v>299</v>
      </c>
      <c r="B248" s="21" t="s">
        <v>14</v>
      </c>
      <c r="C248" s="21" t="s">
        <v>230</v>
      </c>
      <c r="D248" s="24" t="s">
        <v>298</v>
      </c>
      <c r="E248" s="21"/>
      <c r="F248" s="22">
        <f>F249+F253+F256+F258+F260</f>
        <v>18749.5</v>
      </c>
      <c r="G248" s="22">
        <f>G249+G253+G256+G258+G260</f>
        <v>18414.400000000001</v>
      </c>
      <c r="H248" s="22">
        <f t="shared" si="27"/>
        <v>98.212752340062409</v>
      </c>
    </row>
    <row r="249" spans="1:8" s="23" customFormat="1" ht="15.75" x14ac:dyDescent="0.2">
      <c r="A249" s="26" t="s">
        <v>209</v>
      </c>
      <c r="B249" s="27" t="s">
        <v>14</v>
      </c>
      <c r="C249" s="27" t="s">
        <v>230</v>
      </c>
      <c r="D249" s="27" t="s">
        <v>210</v>
      </c>
      <c r="E249" s="27"/>
      <c r="F249" s="28">
        <f>F250+F251+F252</f>
        <v>10659.9</v>
      </c>
      <c r="G249" s="28">
        <f>G250+G251+G252</f>
        <v>10324.800000000001</v>
      </c>
      <c r="H249" s="28">
        <f t="shared" si="27"/>
        <v>96.856443306222388</v>
      </c>
    </row>
    <row r="250" spans="1:8" s="23" customFormat="1" ht="78.75" x14ac:dyDescent="0.2">
      <c r="A250" s="30" t="s">
        <v>211</v>
      </c>
      <c r="B250" s="27" t="s">
        <v>14</v>
      </c>
      <c r="C250" s="27" t="s">
        <v>230</v>
      </c>
      <c r="D250" s="27" t="s">
        <v>210</v>
      </c>
      <c r="E250" s="27" t="s">
        <v>32</v>
      </c>
      <c r="F250" s="28">
        <v>4856</v>
      </c>
      <c r="G250" s="28">
        <v>4856</v>
      </c>
      <c r="H250" s="28">
        <f t="shared" si="27"/>
        <v>100</v>
      </c>
    </row>
    <row r="251" spans="1:8" s="23" customFormat="1" ht="47.25" x14ac:dyDescent="0.2">
      <c r="A251" s="26" t="s">
        <v>212</v>
      </c>
      <c r="B251" s="27" t="s">
        <v>14</v>
      </c>
      <c r="C251" s="27" t="s">
        <v>230</v>
      </c>
      <c r="D251" s="27" t="s">
        <v>210</v>
      </c>
      <c r="E251" s="27" t="s">
        <v>20</v>
      </c>
      <c r="F251" s="28">
        <v>5582.8</v>
      </c>
      <c r="G251" s="28">
        <v>5247.7</v>
      </c>
      <c r="H251" s="28">
        <f t="shared" si="27"/>
        <v>93.997635595041913</v>
      </c>
    </row>
    <row r="252" spans="1:8" s="23" customFormat="1" ht="31.5" x14ac:dyDescent="0.2">
      <c r="A252" s="26" t="s">
        <v>213</v>
      </c>
      <c r="B252" s="27" t="s">
        <v>14</v>
      </c>
      <c r="C252" s="27" t="s">
        <v>230</v>
      </c>
      <c r="D252" s="27" t="s">
        <v>210</v>
      </c>
      <c r="E252" s="27" t="s">
        <v>22</v>
      </c>
      <c r="F252" s="28">
        <v>221.1</v>
      </c>
      <c r="G252" s="28">
        <v>221.1</v>
      </c>
      <c r="H252" s="28">
        <f t="shared" si="27"/>
        <v>100</v>
      </c>
    </row>
    <row r="253" spans="1:8" s="23" customFormat="1" ht="15.75" x14ac:dyDescent="0.2">
      <c r="A253" s="26" t="s">
        <v>214</v>
      </c>
      <c r="B253" s="27" t="s">
        <v>14</v>
      </c>
      <c r="C253" s="27" t="s">
        <v>230</v>
      </c>
      <c r="D253" s="27" t="s">
        <v>215</v>
      </c>
      <c r="E253" s="27"/>
      <c r="F253" s="28">
        <f>F254+F255</f>
        <v>843.9</v>
      </c>
      <c r="G253" s="28">
        <f>G254+G255</f>
        <v>843.9</v>
      </c>
      <c r="H253" s="28">
        <f t="shared" si="27"/>
        <v>100</v>
      </c>
    </row>
    <row r="254" spans="1:8" s="23" customFormat="1" ht="78.75" x14ac:dyDescent="0.2">
      <c r="A254" s="26" t="s">
        <v>216</v>
      </c>
      <c r="B254" s="27" t="s">
        <v>14</v>
      </c>
      <c r="C254" s="27" t="s">
        <v>230</v>
      </c>
      <c r="D254" s="27" t="s">
        <v>215</v>
      </c>
      <c r="E254" s="27" t="s">
        <v>32</v>
      </c>
      <c r="F254" s="28">
        <v>612.9</v>
      </c>
      <c r="G254" s="28">
        <v>612.9</v>
      </c>
      <c r="H254" s="28">
        <f t="shared" si="27"/>
        <v>100</v>
      </c>
    </row>
    <row r="255" spans="1:8" s="23" customFormat="1" ht="47.25" x14ac:dyDescent="0.2">
      <c r="A255" s="26" t="s">
        <v>217</v>
      </c>
      <c r="B255" s="27" t="s">
        <v>14</v>
      </c>
      <c r="C255" s="27" t="s">
        <v>230</v>
      </c>
      <c r="D255" s="27" t="s">
        <v>215</v>
      </c>
      <c r="E255" s="27" t="s">
        <v>20</v>
      </c>
      <c r="F255" s="28">
        <v>231</v>
      </c>
      <c r="G255" s="28">
        <v>231</v>
      </c>
      <c r="H255" s="28">
        <f t="shared" si="27"/>
        <v>100</v>
      </c>
    </row>
    <row r="256" spans="1:8" s="23" customFormat="1" ht="78.75" x14ac:dyDescent="0.2">
      <c r="A256" s="30" t="s">
        <v>218</v>
      </c>
      <c r="B256" s="27" t="s">
        <v>14</v>
      </c>
      <c r="C256" s="27" t="s">
        <v>230</v>
      </c>
      <c r="D256" s="27" t="s">
        <v>219</v>
      </c>
      <c r="E256" s="27"/>
      <c r="F256" s="28">
        <f>F257</f>
        <v>6551.2</v>
      </c>
      <c r="G256" s="28">
        <f>G257</f>
        <v>6551.2</v>
      </c>
      <c r="H256" s="28">
        <f t="shared" si="27"/>
        <v>100</v>
      </c>
    </row>
    <row r="257" spans="1:8" s="23" customFormat="1" ht="141.75" x14ac:dyDescent="0.2">
      <c r="A257" s="30" t="s">
        <v>220</v>
      </c>
      <c r="B257" s="27" t="s">
        <v>14</v>
      </c>
      <c r="C257" s="27" t="s">
        <v>230</v>
      </c>
      <c r="D257" s="27" t="s">
        <v>219</v>
      </c>
      <c r="E257" s="27" t="s">
        <v>32</v>
      </c>
      <c r="F257" s="28">
        <v>6551.2</v>
      </c>
      <c r="G257" s="28">
        <v>6551.2</v>
      </c>
      <c r="H257" s="28">
        <f t="shared" si="27"/>
        <v>100</v>
      </c>
    </row>
    <row r="258" spans="1:8" s="23" customFormat="1" ht="31.5" x14ac:dyDescent="0.2">
      <c r="A258" s="29" t="s">
        <v>221</v>
      </c>
      <c r="B258" s="31" t="s">
        <v>14</v>
      </c>
      <c r="C258" s="31" t="s">
        <v>230</v>
      </c>
      <c r="D258" s="31" t="s">
        <v>222</v>
      </c>
      <c r="E258" s="31"/>
      <c r="F258" s="32">
        <f>F259</f>
        <v>483.9</v>
      </c>
      <c r="G258" s="28">
        <f>G259</f>
        <v>483.9</v>
      </c>
      <c r="H258" s="28">
        <f>G258/F258*100</f>
        <v>100</v>
      </c>
    </row>
    <row r="259" spans="1:8" s="23" customFormat="1" ht="47.25" x14ac:dyDescent="0.2">
      <c r="A259" s="26" t="s">
        <v>223</v>
      </c>
      <c r="B259" s="27" t="s">
        <v>14</v>
      </c>
      <c r="C259" s="27" t="s">
        <v>230</v>
      </c>
      <c r="D259" s="31" t="s">
        <v>222</v>
      </c>
      <c r="E259" s="27" t="s">
        <v>20</v>
      </c>
      <c r="F259" s="28">
        <v>483.9</v>
      </c>
      <c r="G259" s="28">
        <v>483.9</v>
      </c>
      <c r="H259" s="28">
        <f t="shared" ref="H259:H270" si="39">G259/F259*100</f>
        <v>100</v>
      </c>
    </row>
    <row r="260" spans="1:8" s="23" customFormat="1" ht="47.25" x14ac:dyDescent="0.2">
      <c r="A260" s="26" t="s">
        <v>224</v>
      </c>
      <c r="B260" s="27" t="s">
        <v>14</v>
      </c>
      <c r="C260" s="27" t="s">
        <v>230</v>
      </c>
      <c r="D260" s="27" t="s">
        <v>225</v>
      </c>
      <c r="E260" s="27"/>
      <c r="F260" s="28">
        <f>F261</f>
        <v>210.6</v>
      </c>
      <c r="G260" s="28">
        <f>G261</f>
        <v>210.6</v>
      </c>
      <c r="H260" s="28">
        <f t="shared" si="39"/>
        <v>100</v>
      </c>
    </row>
    <row r="261" spans="1:8" s="23" customFormat="1" ht="63" x14ac:dyDescent="0.2">
      <c r="A261" s="26" t="s">
        <v>226</v>
      </c>
      <c r="B261" s="27" t="s">
        <v>14</v>
      </c>
      <c r="C261" s="27" t="s">
        <v>230</v>
      </c>
      <c r="D261" s="27" t="s">
        <v>225</v>
      </c>
      <c r="E261" s="27" t="s">
        <v>20</v>
      </c>
      <c r="F261" s="28">
        <v>210.6</v>
      </c>
      <c r="G261" s="28">
        <v>210.6</v>
      </c>
      <c r="H261" s="28">
        <f t="shared" si="39"/>
        <v>100</v>
      </c>
    </row>
    <row r="262" spans="1:8" s="23" customFormat="1" ht="15.75" x14ac:dyDescent="0.2">
      <c r="A262" s="20" t="s">
        <v>200</v>
      </c>
      <c r="B262" s="21" t="s">
        <v>14</v>
      </c>
      <c r="C262" s="21" t="s">
        <v>235</v>
      </c>
      <c r="D262" s="21"/>
      <c r="E262" s="21"/>
      <c r="F262" s="22">
        <f t="shared" ref="F262:G268" si="40">F263</f>
        <v>220.4</v>
      </c>
      <c r="G262" s="22">
        <f t="shared" si="40"/>
        <v>220.4</v>
      </c>
      <c r="H262" s="22">
        <f t="shared" si="39"/>
        <v>100</v>
      </c>
    </row>
    <row r="263" spans="1:8" s="23" customFormat="1" ht="15.75" x14ac:dyDescent="0.2">
      <c r="A263" s="20" t="s">
        <v>201</v>
      </c>
      <c r="B263" s="21" t="s">
        <v>14</v>
      </c>
      <c r="C263" s="21" t="s">
        <v>236</v>
      </c>
      <c r="D263" s="21"/>
      <c r="E263" s="21"/>
      <c r="F263" s="22">
        <f>F268</f>
        <v>220.4</v>
      </c>
      <c r="G263" s="22">
        <f>G268</f>
        <v>220.4</v>
      </c>
      <c r="H263" s="22">
        <f t="shared" si="39"/>
        <v>100</v>
      </c>
    </row>
    <row r="264" spans="1:8" ht="15.75" x14ac:dyDescent="0.2">
      <c r="A264" s="14" t="s">
        <v>265</v>
      </c>
      <c r="B264" s="15" t="s">
        <v>14</v>
      </c>
      <c r="C264" s="15" t="s">
        <v>236</v>
      </c>
      <c r="D264" s="17" t="s">
        <v>264</v>
      </c>
      <c r="E264" s="15"/>
      <c r="F264" s="16">
        <f t="shared" ref="F264:G267" si="41">F265</f>
        <v>220.4</v>
      </c>
      <c r="G264" s="16">
        <f t="shared" si="41"/>
        <v>220.4</v>
      </c>
      <c r="H264" s="16">
        <f t="shared" si="39"/>
        <v>100</v>
      </c>
    </row>
    <row r="265" spans="1:8" ht="63" x14ac:dyDescent="0.2">
      <c r="A265" s="14" t="s">
        <v>267</v>
      </c>
      <c r="B265" s="15" t="s">
        <v>14</v>
      </c>
      <c r="C265" s="15" t="s">
        <v>236</v>
      </c>
      <c r="D265" s="17" t="s">
        <v>266</v>
      </c>
      <c r="E265" s="15"/>
      <c r="F265" s="16">
        <f t="shared" si="41"/>
        <v>220.4</v>
      </c>
      <c r="G265" s="16">
        <f t="shared" si="41"/>
        <v>220.4</v>
      </c>
      <c r="H265" s="16">
        <f t="shared" si="39"/>
        <v>100</v>
      </c>
    </row>
    <row r="266" spans="1:8" ht="15.75" x14ac:dyDescent="0.2">
      <c r="A266" s="18" t="s">
        <v>269</v>
      </c>
      <c r="B266" s="15" t="s">
        <v>14</v>
      </c>
      <c r="C266" s="15" t="s">
        <v>236</v>
      </c>
      <c r="D266" s="17" t="s">
        <v>268</v>
      </c>
      <c r="E266" s="15"/>
      <c r="F266" s="16">
        <f t="shared" si="41"/>
        <v>220.4</v>
      </c>
      <c r="G266" s="16">
        <f t="shared" si="41"/>
        <v>220.4</v>
      </c>
      <c r="H266" s="16">
        <f t="shared" si="39"/>
        <v>100</v>
      </c>
    </row>
    <row r="267" spans="1:8" ht="31.5" x14ac:dyDescent="0.2">
      <c r="A267" s="18" t="s">
        <v>297</v>
      </c>
      <c r="B267" s="15" t="s">
        <v>14</v>
      </c>
      <c r="C267" s="15" t="s">
        <v>236</v>
      </c>
      <c r="D267" s="17" t="s">
        <v>296</v>
      </c>
      <c r="E267" s="15"/>
      <c r="F267" s="16">
        <f t="shared" si="41"/>
        <v>220.4</v>
      </c>
      <c r="G267" s="16">
        <f t="shared" si="41"/>
        <v>220.4</v>
      </c>
      <c r="H267" s="16">
        <f t="shared" si="39"/>
        <v>100</v>
      </c>
    </row>
    <row r="268" spans="1:8" ht="31.5" x14ac:dyDescent="0.2">
      <c r="A268" s="6" t="s">
        <v>202</v>
      </c>
      <c r="B268" s="7" t="s">
        <v>14</v>
      </c>
      <c r="C268" s="7" t="s">
        <v>236</v>
      </c>
      <c r="D268" s="7" t="s">
        <v>203</v>
      </c>
      <c r="E268" s="7"/>
      <c r="F268" s="10">
        <f t="shared" si="40"/>
        <v>220.4</v>
      </c>
      <c r="G268" s="10">
        <f t="shared" si="40"/>
        <v>220.4</v>
      </c>
      <c r="H268" s="10">
        <f t="shared" si="39"/>
        <v>100</v>
      </c>
    </row>
    <row r="269" spans="1:8" ht="47.25" x14ac:dyDescent="0.2">
      <c r="A269" s="6" t="s">
        <v>204</v>
      </c>
      <c r="B269" s="7" t="s">
        <v>14</v>
      </c>
      <c r="C269" s="7" t="s">
        <v>236</v>
      </c>
      <c r="D269" s="7" t="s">
        <v>203</v>
      </c>
      <c r="E269" s="7" t="s">
        <v>20</v>
      </c>
      <c r="F269" s="10">
        <v>220.4</v>
      </c>
      <c r="G269" s="10">
        <v>220.4</v>
      </c>
      <c r="H269" s="10">
        <f t="shared" si="39"/>
        <v>100</v>
      </c>
    </row>
    <row r="270" spans="1:8" ht="19.5" customHeight="1" x14ac:dyDescent="0.25">
      <c r="A270" s="8" t="s">
        <v>302</v>
      </c>
      <c r="B270" s="9"/>
      <c r="C270" s="9"/>
      <c r="D270" s="9"/>
      <c r="E270" s="9"/>
      <c r="F270" s="11">
        <f>F11+F238</f>
        <v>96761.8</v>
      </c>
      <c r="G270" s="11">
        <f>G11+G238</f>
        <v>94701.300000000017</v>
      </c>
      <c r="H270" s="12">
        <f t="shared" si="39"/>
        <v>97.870543954329108</v>
      </c>
    </row>
    <row r="271" spans="1:8" ht="12.75" customHeight="1" x14ac:dyDescent="0.2">
      <c r="F271" s="13"/>
      <c r="G271" s="13"/>
      <c r="H271" s="13"/>
    </row>
    <row r="272" spans="1:8" ht="12.75" customHeight="1" x14ac:dyDescent="0.2">
      <c r="F272" s="13"/>
      <c r="G272" s="13"/>
      <c r="H272" s="13"/>
    </row>
  </sheetData>
  <mergeCells count="11">
    <mergeCell ref="E1:H1"/>
    <mergeCell ref="E2:H2"/>
    <mergeCell ref="E3:H3"/>
    <mergeCell ref="E4:H4"/>
    <mergeCell ref="A9:A10"/>
    <mergeCell ref="F9:F10"/>
    <mergeCell ref="G9:G10"/>
    <mergeCell ref="H9:H10"/>
    <mergeCell ref="A8:H8"/>
    <mergeCell ref="D5:H5"/>
    <mergeCell ref="B9:E9"/>
  </mergeCells>
  <pageMargins left="0.39370078740157483" right="0.39370078740157483" top="0.39370078740157483" bottom="0.39370078740157483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2025-03-11T11:17:42Z</cp:lastPrinted>
  <dcterms:created xsi:type="dcterms:W3CDTF">2024-03-12T09:15:46Z</dcterms:created>
  <dcterms:modified xsi:type="dcterms:W3CDTF">2025-03-14T14:09:34Z</dcterms:modified>
</cp:coreProperties>
</file>