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showInkAnnotation="0" defaultThemeVersion="124226"/>
  <xr:revisionPtr revIDLastSave="0" documentId="13_ncr:1_{437511E6-66EE-4CEC-89A7-8913CC62B3AD}" xr6:coauthVersionLast="47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Входные данные" sheetId="19" r:id="rId1"/>
    <sheet name="форма 2П_действующие" sheetId="20" r:id="rId2"/>
  </sheets>
  <definedNames>
    <definedName name="_ftn1" localSheetId="1">'форма 2П_действующие'!#REF!</definedName>
    <definedName name="_ftn2" localSheetId="1">'форма 2П_действующие'!#REF!</definedName>
    <definedName name="_ftn3" localSheetId="1">'форма 2П_действующие'!#REF!</definedName>
    <definedName name="_ftnref1" localSheetId="1">'форма 2П_действующие'!#REF!</definedName>
    <definedName name="_ftnref2" localSheetId="1">'форма 2П_действующие'!$B$11</definedName>
    <definedName name="_ftnref3" localSheetId="1">'форма 2П_действующие'!$C$11</definedName>
    <definedName name="_Ref346553369" localSheetId="1">'форма 2П_действующие'!#REF!</definedName>
    <definedName name="_xlnm.Print_Titles" localSheetId="1">'форма 2П_действующие'!$4:$5</definedName>
    <definedName name="_xlnm.Print_Area" localSheetId="1">'форма 2П_действующие'!$A$1:$H$146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8" i="20" l="1"/>
  <c r="F88" i="20"/>
  <c r="G88" i="20"/>
  <c r="H88" i="20"/>
  <c r="D83" i="20" l="1"/>
  <c r="H90" i="20" l="1"/>
  <c r="G90" i="20"/>
  <c r="F90" i="20"/>
  <c r="E90" i="20"/>
  <c r="D117" i="20" l="1"/>
  <c r="H117" i="20"/>
  <c r="G117" i="20"/>
  <c r="F117" i="20"/>
  <c r="E117" i="20"/>
  <c r="H97" i="20"/>
  <c r="G97" i="20"/>
  <c r="F97" i="20"/>
  <c r="E97" i="20"/>
  <c r="H86" i="20"/>
  <c r="G86" i="20"/>
  <c r="F86" i="20"/>
  <c r="E86" i="20"/>
  <c r="H76" i="20"/>
  <c r="G76" i="20"/>
  <c r="F76" i="20"/>
  <c r="E76" i="20"/>
  <c r="H73" i="20"/>
  <c r="G73" i="20"/>
  <c r="F73" i="20"/>
  <c r="E73" i="20"/>
  <c r="H71" i="20"/>
  <c r="G71" i="20"/>
  <c r="F71" i="20"/>
  <c r="E71" i="20"/>
  <c r="H66" i="20"/>
  <c r="G66" i="20"/>
  <c r="F66" i="20"/>
  <c r="E66" i="20"/>
  <c r="H64" i="20"/>
  <c r="G64" i="20"/>
  <c r="F64" i="20"/>
  <c r="E64" i="20"/>
  <c r="H62" i="20"/>
  <c r="G62" i="20"/>
  <c r="F62" i="20"/>
  <c r="E62" i="20"/>
  <c r="H60" i="20"/>
  <c r="G60" i="20"/>
  <c r="F60" i="20"/>
  <c r="E60" i="20"/>
  <c r="H58" i="20"/>
  <c r="G58" i="20"/>
  <c r="F58" i="20"/>
  <c r="E58" i="20"/>
  <c r="H56" i="20"/>
  <c r="G56" i="20"/>
  <c r="F56" i="20"/>
  <c r="E56" i="20"/>
  <c r="H54" i="20"/>
  <c r="G54" i="20"/>
  <c r="F54" i="20"/>
  <c r="E54" i="20"/>
  <c r="H52" i="20"/>
  <c r="G52" i="20"/>
  <c r="F52" i="20"/>
  <c r="E52" i="20"/>
  <c r="H50" i="20"/>
  <c r="G50" i="20"/>
  <c r="F50" i="20"/>
  <c r="E50" i="20"/>
  <c r="H48" i="20"/>
  <c r="G48" i="20"/>
  <c r="F48" i="20"/>
  <c r="E48" i="20"/>
  <c r="H46" i="20"/>
  <c r="G46" i="20"/>
  <c r="F46" i="20"/>
  <c r="E46" i="20"/>
  <c r="H44" i="20"/>
  <c r="G44" i="20"/>
  <c r="F44" i="20"/>
  <c r="E44" i="20"/>
  <c r="H42" i="20"/>
  <c r="G42" i="20"/>
  <c r="F42" i="20"/>
  <c r="E42" i="20"/>
  <c r="H40" i="20"/>
  <c r="G40" i="20"/>
  <c r="F40" i="20"/>
  <c r="E40" i="20"/>
  <c r="H38" i="20"/>
  <c r="G38" i="20"/>
  <c r="F38" i="20"/>
  <c r="E38" i="20"/>
  <c r="H36" i="20"/>
  <c r="G36" i="20"/>
  <c r="F36" i="20"/>
  <c r="E36" i="20"/>
  <c r="H34" i="20"/>
  <c r="G34" i="20"/>
  <c r="F34" i="20"/>
  <c r="E34" i="20"/>
  <c r="H32" i="20"/>
  <c r="G32" i="20"/>
  <c r="F32" i="20"/>
  <c r="E32" i="20"/>
  <c r="H30" i="20"/>
  <c r="G30" i="20"/>
  <c r="F30" i="20"/>
  <c r="H28" i="20"/>
  <c r="G28" i="20"/>
  <c r="F28" i="20"/>
  <c r="E28" i="20"/>
  <c r="H26" i="20"/>
  <c r="G26" i="20"/>
  <c r="F26" i="20"/>
  <c r="E26" i="20"/>
  <c r="H24" i="20"/>
  <c r="G24" i="20"/>
  <c r="F24" i="20"/>
  <c r="E24" i="20"/>
  <c r="H22" i="20"/>
  <c r="G22" i="20"/>
  <c r="F22" i="20"/>
  <c r="E22" i="20"/>
  <c r="H20" i="20"/>
  <c r="G20" i="20"/>
  <c r="F20" i="20"/>
  <c r="E20" i="20"/>
  <c r="H18" i="20"/>
  <c r="G18" i="20"/>
  <c r="F18" i="20"/>
  <c r="E18" i="20"/>
  <c r="H16" i="20"/>
  <c r="G16" i="20"/>
  <c r="F16" i="20"/>
  <c r="E16" i="20"/>
  <c r="H144" i="20" l="1"/>
  <c r="G144" i="20"/>
  <c r="F144" i="20"/>
  <c r="E144" i="20"/>
  <c r="H143" i="20"/>
  <c r="G143" i="20"/>
  <c r="F143" i="20"/>
  <c r="E143" i="20"/>
  <c r="H128" i="20"/>
  <c r="H127" i="20" s="1"/>
  <c r="H134" i="20" s="1"/>
  <c r="G128" i="20"/>
  <c r="G127" i="20" s="1"/>
  <c r="G134" i="20" s="1"/>
  <c r="F128" i="20"/>
  <c r="F127" i="20" s="1"/>
  <c r="F134" i="20" s="1"/>
  <c r="E128" i="20"/>
  <c r="E127" i="20" s="1"/>
  <c r="E134" i="20" s="1"/>
  <c r="D128" i="20"/>
  <c r="D127" i="20" s="1"/>
  <c r="D134" i="20" s="1"/>
  <c r="H121" i="20"/>
  <c r="G121" i="20"/>
  <c r="F121" i="20"/>
  <c r="E121" i="20"/>
  <c r="D121" i="20"/>
  <c r="D118" i="20"/>
  <c r="D120" i="20" s="1"/>
  <c r="E118" i="20"/>
  <c r="E120" i="20" s="1"/>
  <c r="H83" i="20"/>
  <c r="G83" i="20"/>
  <c r="F83" i="20"/>
  <c r="E83" i="20"/>
  <c r="D8" i="20"/>
  <c r="E125" i="20" l="1"/>
  <c r="D125" i="20"/>
  <c r="G12" i="20"/>
  <c r="F12" i="20"/>
  <c r="E12" i="20"/>
  <c r="E13" i="20" s="1"/>
  <c r="E69" i="20"/>
  <c r="F69" i="20" l="1"/>
  <c r="G13" i="20"/>
  <c r="F13" i="20"/>
  <c r="H12" i="20"/>
  <c r="H13" i="20" s="1"/>
  <c r="F118" i="20"/>
  <c r="F120" i="20" s="1"/>
  <c r="F125" i="20" s="1"/>
  <c r="G118" i="20" l="1"/>
  <c r="G120" i="20" s="1"/>
  <c r="G125" i="20" s="1"/>
  <c r="H118" i="20"/>
  <c r="H120" i="20" s="1"/>
  <c r="H125" i="20" s="1"/>
  <c r="G69" i="20" l="1"/>
  <c r="H69" i="20" l="1"/>
  <c r="G11" i="20" l="1"/>
  <c r="F11" i="20"/>
  <c r="E8" i="20"/>
  <c r="E9" i="20" s="1"/>
  <c r="H8" i="20"/>
  <c r="H11" i="20"/>
  <c r="F8" i="20"/>
  <c r="E11" i="20"/>
  <c r="G8" i="20"/>
  <c r="F9" i="20" l="1"/>
  <c r="G9" i="20"/>
  <c r="H9" i="20"/>
</calcChain>
</file>

<file path=xl/sharedStrings.xml><?xml version="1.0" encoding="utf-8"?>
<sst xmlns="http://schemas.openxmlformats.org/spreadsheetml/2006/main" count="417" uniqueCount="235">
  <si>
    <t>№ п/п</t>
  </si>
  <si>
    <t>Наименование, раздела, показателя</t>
  </si>
  <si>
    <t>Единица измерения</t>
  </si>
  <si>
    <t>Отчет</t>
  </si>
  <si>
    <t>Прогноз</t>
  </si>
  <si>
    <t>%</t>
  </si>
  <si>
    <t>В том числе:</t>
  </si>
  <si>
    <t>Человек</t>
  </si>
  <si>
    <t>II</t>
  </si>
  <si>
    <t>III</t>
  </si>
  <si>
    <t>Промышленное производство</t>
  </si>
  <si>
    <t>% к предыдущему году</t>
  </si>
  <si>
    <t>IV</t>
  </si>
  <si>
    <t>Сельское хозяйство</t>
  </si>
  <si>
    <t>V</t>
  </si>
  <si>
    <t>VI</t>
  </si>
  <si>
    <t>Потребительский рынок</t>
  </si>
  <si>
    <t>VII</t>
  </si>
  <si>
    <t>Инвестиции</t>
  </si>
  <si>
    <t>Строительство</t>
  </si>
  <si>
    <t>Привлеченные средства</t>
  </si>
  <si>
    <t>VIII</t>
  </si>
  <si>
    <t xml:space="preserve">Кв. метров общей площади </t>
  </si>
  <si>
    <t>Кв. метров общей площади на 1 чел.</t>
  </si>
  <si>
    <t>IX</t>
  </si>
  <si>
    <t>Транспорт</t>
  </si>
  <si>
    <t>Собственные (налоговые и неналоговые)</t>
  </si>
  <si>
    <t>Рынок труда и занятость населения</t>
  </si>
  <si>
    <t>Численность занятых в экономике (среднегодовая)</t>
  </si>
  <si>
    <t>Уровень зарегистрированной безработицы (на конец года)</t>
  </si>
  <si>
    <t>Численность безработных, зарегистрированных в органах государственной службы занятости (на конец года)</t>
  </si>
  <si>
    <t>Количество вакансий, заявленных предприятиями, в  центры занятости населения  (на конец года)</t>
  </si>
  <si>
    <t>Единиц</t>
  </si>
  <si>
    <t>1.1</t>
  </si>
  <si>
    <t>1.2</t>
  </si>
  <si>
    <t>1.3</t>
  </si>
  <si>
    <t>1.4</t>
  </si>
  <si>
    <t>1.5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</si>
  <si>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</si>
  <si>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</si>
  <si>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</si>
  <si>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</si>
  <si>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</si>
  <si>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</si>
  <si>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</si>
  <si>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</si>
  <si>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</si>
  <si>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</si>
  <si>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</si>
  <si>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</si>
  <si>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</si>
  <si>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</si>
  <si>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2.1</t>
  </si>
  <si>
    <t>2.2</t>
  </si>
  <si>
    <t>2.3</t>
  </si>
  <si>
    <t>2.4</t>
  </si>
  <si>
    <t>1.1.2</t>
  </si>
  <si>
    <t>2.5</t>
  </si>
  <si>
    <t>2.6</t>
  </si>
  <si>
    <t>2.7</t>
  </si>
  <si>
    <t>2.8</t>
  </si>
  <si>
    <t>2.9</t>
  </si>
  <si>
    <t>2.10</t>
  </si>
  <si>
    <t>2</t>
  </si>
  <si>
    <t>3</t>
  </si>
  <si>
    <t>4</t>
  </si>
  <si>
    <t>5</t>
  </si>
  <si>
    <t>3.2.1</t>
  </si>
  <si>
    <t>Введено в действие жилых домов на территории муниципального образования</t>
  </si>
  <si>
    <t xml:space="preserve">Объем платных услуг населению </t>
  </si>
  <si>
    <t>6</t>
  </si>
  <si>
    <t>7</t>
  </si>
  <si>
    <t>километр</t>
  </si>
  <si>
    <t>Муниципальный долг</t>
  </si>
  <si>
    <t>Собственные средства предприятий</t>
  </si>
  <si>
    <t>1.1.1</t>
  </si>
  <si>
    <t>Протяженность автодорог общего пользования местного значения (на конец года)</t>
  </si>
  <si>
    <t>Оценка</t>
  </si>
  <si>
    <t>Продукция растениеводства</t>
  </si>
  <si>
    <t>Продукция животноводства</t>
  </si>
  <si>
    <t>Раздел А: сельское, лесное хозяйство, охота, рыболовство и рыбоводство</t>
  </si>
  <si>
    <t>Раздел В: добыча полезных ископаемых</t>
  </si>
  <si>
    <t>Раздел С: обрабатывающие производства</t>
  </si>
  <si>
    <t>Раздел D: Обеспечение электрической энергией, газом и паром; кондиционирование воздуха</t>
  </si>
  <si>
    <t>Раздел Е: Водоснабжение; водоотведение, организация сбора и утилизации отходов, деятельность по ликвидации загрязнений</t>
  </si>
  <si>
    <t>Раздел F: строительство</t>
  </si>
  <si>
    <t>Раздел G: Торговля оптовая и розничная; ремонт автотранспортных средств и мотоциклов</t>
  </si>
  <si>
    <t>Раздел I: Деятельность гостиниц и предприятий общественного питания</t>
  </si>
  <si>
    <t>Раздел H: Транспортировка и хранение</t>
  </si>
  <si>
    <t>Раздел J: Деятельность в области информации и связи</t>
  </si>
  <si>
    <t>Раздел K: Деятельность финансовая и страховая</t>
  </si>
  <si>
    <t>Раздел L: Деятельность по операциям с недвижимым имуществом</t>
  </si>
  <si>
    <t>Раздел M: Деятельность профессиональная, научная и техническая</t>
  </si>
  <si>
    <t>Раздел N: Деятельность административная и сопутствующие дополнительные услуги</t>
  </si>
  <si>
    <t>Раздел O: Государственное управление и обеспечение военной безопасности; социальное обеспечение</t>
  </si>
  <si>
    <t>Раздел P: Образование</t>
  </si>
  <si>
    <t>Раздел Q: Деятельность в области здравоохранения и социальных услуг</t>
  </si>
  <si>
    <t>Раздел R: Деятельность в области культуры, спорта, организации досуга и развлечений</t>
  </si>
  <si>
    <t>Раздел S: Предоставление прочих видов услуг</t>
  </si>
  <si>
    <t>Безвозмездные поступления</t>
  </si>
  <si>
    <t>Среднесписочная численность работников организаций (без внешних совместителей)</t>
  </si>
  <si>
    <t>Отгружено товаров собственного производства, выполнено работ и услуг собственными силами (без субъектов малого предпринимательства), всего</t>
  </si>
  <si>
    <t>Производство пищевых продуктов (группировка 10)</t>
  </si>
  <si>
    <t>Производство напитков (группировка 11)</t>
  </si>
  <si>
    <t>Производство табачных изделий (группировка 12)</t>
  </si>
  <si>
    <t>Производство текстильных изделий (группировка 13)</t>
  </si>
  <si>
    <t>Производство одежды (группировка 14)</t>
  </si>
  <si>
    <t>Производство кожи и изделий из кожи (группировка 15)</t>
  </si>
  <si>
    <t>Обработка древесины и производство изделий из дерева и пробки, кроме мебели, производство изделий из соломки и материалов для плетения (группировка 16)</t>
  </si>
  <si>
    <t>Производство бумаги и бумажных изделий (группировка 17)</t>
  </si>
  <si>
    <t>Деятельность полиграфическая и копирование носителей информации (группировка 18)</t>
  </si>
  <si>
    <t>Производство кокса и нефтепродуктов (группировка 19)</t>
  </si>
  <si>
    <t>Производство химических веществ и химических продуктов (группировка 20)</t>
  </si>
  <si>
    <t>Производство лекарственных средств и материалов, применяемых в медицинских целях (группировка 21)</t>
  </si>
  <si>
    <t>Производство резиновых и пластмассовых изделий (группировка 22)</t>
  </si>
  <si>
    <t>Производство прочей неметаллической минеральной продукции (группировка 23)</t>
  </si>
  <si>
    <t>Производство металлургическое (группировка 24)</t>
  </si>
  <si>
    <t>3.15</t>
  </si>
  <si>
    <t>Производство готовых металлических изделий, кроме машин и оборудования (группировка 25)</t>
  </si>
  <si>
    <t>3.16</t>
  </si>
  <si>
    <t>3.17</t>
  </si>
  <si>
    <t>Производство компьютеров, электронных и  оптических изделий (группировка 26)</t>
  </si>
  <si>
    <t>3.18</t>
  </si>
  <si>
    <t>Производство электрического оборудования (группировка 27)</t>
  </si>
  <si>
    <t>3.19</t>
  </si>
  <si>
    <t>Производство машин и оборудования, не включенных в другие группировки (группировка 28)</t>
  </si>
  <si>
    <t>3.20</t>
  </si>
  <si>
    <t>Производство автотранспортных средств, прицепов и полуприцепов (группировка 29)</t>
  </si>
  <si>
    <t>3.21</t>
  </si>
  <si>
    <t>Производство прочих транспортных средств и оборудования (группировка 30)</t>
  </si>
  <si>
    <t>3.22</t>
  </si>
  <si>
    <t>Производство мебели (группировка 31)</t>
  </si>
  <si>
    <t>3.23</t>
  </si>
  <si>
    <t>Производство прочих готовых изделий (группировка 32)</t>
  </si>
  <si>
    <t>3.24</t>
  </si>
  <si>
    <t>Ремонт и монтаж машин и оборудования (группировка 33)</t>
  </si>
  <si>
    <t>1</t>
  </si>
  <si>
    <t>Добыча полезных ископаемых (раздел В)</t>
  </si>
  <si>
    <t xml:space="preserve">Инвестиции в основной капитал по источникам финансирования, всего: </t>
  </si>
  <si>
    <t>Объем работ, выполненных по виду деятельности "Строительство" (раздел F)</t>
  </si>
  <si>
    <t xml:space="preserve">Общая площадь жилых помещений, приходящаяся в среднем на одного жителя </t>
  </si>
  <si>
    <t>Рублей</t>
  </si>
  <si>
    <t>в % к предыдущему году</t>
  </si>
  <si>
    <t>Наименование вида экономической деятельности</t>
  </si>
  <si>
    <t>Обрабатывающие производства (Раздел С)</t>
  </si>
  <si>
    <t>Обеспечение электрической энергией, газом и паром; кондиционирование воздуха (Раздел D)</t>
  </si>
  <si>
    <t>Водоснабжение; водоотведение, организация сбора и утилизации отходов, деятельность по ликвидации загрязнений (Раздел Е)</t>
  </si>
  <si>
    <t>Индекс потребительских цен на продукцию общественного питания</t>
  </si>
  <si>
    <t>Строительство, дефлятор</t>
  </si>
  <si>
    <t>Индекс потребительских цен на товары</t>
  </si>
  <si>
    <t>Индекс потребительских цен на услуги</t>
  </si>
  <si>
    <t>Индекс потребительских цен в среднем за год</t>
  </si>
  <si>
    <t xml:space="preserve">  Растениеводство</t>
  </si>
  <si>
    <t xml:space="preserve">  Животноводство</t>
  </si>
  <si>
    <t>Распределение инвестиций в основной капитал по видам экономической деятельности: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</si>
  <si>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</si>
  <si>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</si>
  <si>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</si>
  <si>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</si>
  <si>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</si>
  <si>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</si>
  <si>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</si>
  <si>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</si>
  <si>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</si>
  <si>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 xml:space="preserve">Продукция сельского хозяйства </t>
  </si>
  <si>
    <t>Среднемесячная номинальная начисленная заработная плата в целом по муниципальному образованию</t>
  </si>
  <si>
    <t>Фонд начисленной заработной платы всех работников по муниципальному образованию</t>
  </si>
  <si>
    <t>Налоговые доходы</t>
  </si>
  <si>
    <t>Неналоговые доходы</t>
  </si>
  <si>
    <t xml:space="preserve">Прогноз индексов-дефляторов по видам экономической деятельности и индексов потребительских цен по товарам и услугам, </t>
  </si>
  <si>
    <t xml:space="preserve">Оборот розничной торговли </t>
  </si>
  <si>
    <r>
      <t>Объем отгруженных товаров собственного производства, выполненных работ и услуг собственными силами по виду экономической деятельности "</t>
    </r>
    <r>
      <rPr>
        <b/>
        <sz val="12"/>
        <rFont val="Times New Roman"/>
        <family val="1"/>
        <charset val="204"/>
      </rPr>
      <t>Добыча полезных ископаемых</t>
    </r>
    <r>
      <rPr>
        <sz val="12"/>
        <rFont val="Times New Roman"/>
        <family val="1"/>
        <charset val="204"/>
      </rPr>
      <t xml:space="preserve">" </t>
    </r>
    <r>
      <rPr>
        <b/>
        <sz val="12"/>
        <rFont val="Times New Roman"/>
        <family val="1"/>
        <charset val="204"/>
      </rPr>
      <t>(раздел В)</t>
    </r>
  </si>
  <si>
    <r>
      <t>Объем отгруженных товаров собственного производства, выполненных работ и услуг собственными силами по виду экономической деятельности "</t>
    </r>
    <r>
      <rPr>
        <b/>
        <sz val="12"/>
        <rFont val="Times New Roman"/>
        <family val="1"/>
        <charset val="204"/>
      </rPr>
      <t>Обрабатывающие производства" (Раздел С)</t>
    </r>
  </si>
  <si>
    <r>
      <t>Объем отгруженных товаров собственного производства, выполненных работ и услуг собственными силами по виду экономической деятельности</t>
    </r>
    <r>
      <rPr>
        <b/>
        <sz val="12"/>
        <rFont val="Times New Roman"/>
        <family val="1"/>
        <charset val="204"/>
      </rPr>
      <t xml:space="preserve"> "Обеспечение электрической энергией, газом и паром; кондиционирование воздуха" (Раздел D)</t>
    </r>
  </si>
  <si>
    <r>
      <t>Объем отгруженных товаров собственного производства, выполненных работ и услуг собственными силами по виду экономической деятельности "</t>
    </r>
    <r>
      <rPr>
        <b/>
        <sz val="12"/>
        <rFont val="Times New Roman"/>
        <family val="1"/>
        <charset val="204"/>
      </rPr>
      <t>Водоснабжение; водоотведение, организация сбора и утилизации отходов, деятельность по ликвидации загрязнений" (Раздел Е)</t>
    </r>
  </si>
  <si>
    <r>
      <t>Удельный вес автомобильных дорог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с твердым покрытием в общей протяженности автомобильных дорог общего пользования (на конец года)</t>
    </r>
  </si>
  <si>
    <t>Промышленное производство - всего (разделв В,C,D,E)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</si>
  <si>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</si>
  <si>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</si>
  <si>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</si>
  <si>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</si>
  <si>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</si>
  <si>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</si>
  <si>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</si>
  <si>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</si>
  <si>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</si>
  <si>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</si>
  <si>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1.3.11</t>
  </si>
  <si>
    <t>1.3.12</t>
  </si>
  <si>
    <t>1.3.13</t>
  </si>
  <si>
    <t>1.3.14</t>
  </si>
  <si>
    <t>1.3.15</t>
  </si>
  <si>
    <t>1.3.16</t>
  </si>
  <si>
    <t>1.3.17</t>
  </si>
  <si>
    <t>1.3.18</t>
  </si>
  <si>
    <t>1.3.19</t>
  </si>
  <si>
    <t>1.3.20</t>
  </si>
  <si>
    <t>1.3.21</t>
  </si>
  <si>
    <t>1.3.22</t>
  </si>
  <si>
    <t>1.3.23</t>
  </si>
  <si>
    <t>1.3.24</t>
  </si>
  <si>
    <t>Протяженность автодорог общего пользования местного значения с твердым покрытием,  (на конец года)</t>
  </si>
  <si>
    <t xml:space="preserve">      Бюджетные средства</t>
  </si>
  <si>
    <t xml:space="preserve">          из бюджета муниципального образования</t>
  </si>
  <si>
    <t xml:space="preserve">          из областного бюджета</t>
  </si>
  <si>
    <t xml:space="preserve">          из федерального бюджета</t>
  </si>
  <si>
    <t xml:space="preserve">      Прочие</t>
  </si>
  <si>
    <t>Количество малых и средних предприятий, включая микропредприятия (на конец года)</t>
  </si>
  <si>
    <t>единиц</t>
  </si>
  <si>
    <t>Оборот малых и средних предприятий, включая микропредприятия</t>
  </si>
  <si>
    <t xml:space="preserve">в том числе индивидуальных жилых домов </t>
  </si>
  <si>
    <t>человек</t>
  </si>
  <si>
    <t>млн руб.</t>
  </si>
  <si>
    <t>X</t>
  </si>
  <si>
    <t>3.2.2</t>
  </si>
  <si>
    <t>3.2.1.1</t>
  </si>
  <si>
    <t>3.2.1.2</t>
  </si>
  <si>
    <t>3.2.1.3</t>
  </si>
  <si>
    <t>Малое и среднее предпринимательство</t>
  </si>
  <si>
    <t>Среднесписочная численность работников на предприятиях малого и среднего предпринимательства (включая микропредприятия)</t>
  </si>
  <si>
    <t xml:space="preserve">Консолидированный бюджет муниципального образования </t>
  </si>
  <si>
    <t>Расходы консолидированного бюджета муниципального образования, всего</t>
  </si>
  <si>
    <t>Дефицит/профицит (-/+) консолидированного бюджета муниципального образования</t>
  </si>
  <si>
    <t>Доходы консолидированного бюджета муниципального образования, всего</t>
  </si>
  <si>
    <t xml:space="preserve">    в том числе муниципальные программы</t>
  </si>
  <si>
    <t>Инвестиции в основной капитал</t>
  </si>
  <si>
    <t>% к предыдущему году в действующих ценах</t>
  </si>
  <si>
    <t xml:space="preserve">   в том числе по основным видам обрабатывающих производств:</t>
  </si>
  <si>
    <t>Оборот общественного питания</t>
  </si>
  <si>
    <t xml:space="preserve">Инвестиций в основной капитал  </t>
  </si>
  <si>
    <t>Основные показатели прогноза социально-экономического развития муниципального образования Ленинградской области на 2027-2029 годы</t>
  </si>
  <si>
    <t>ГАТЧИНСКИЙ МУНИЦИПАЛЬНЫЙ ОКРУГ</t>
  </si>
  <si>
    <t>I</t>
  </si>
  <si>
    <t>Демографические показатели*</t>
  </si>
  <si>
    <t>*В соответствии с письмом Минэкономразвития России от 28.05.2026 № 19591-СС/Д14и, а также отдельными решениями Правительства Российской Федерации,  данные по разделу «Демографические показатели» не подлежат распространению.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</si>
</sst>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_)"/>
    <numFmt numFmtId="166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ourier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165" fontId="3" fillId="0" borderId="0"/>
    <xf numFmtId="0" fontId="2" fillId="0" borderId="0"/>
    <xf numFmtId="165" fontId="3" fillId="0" borderId="0"/>
  </cellStyleXfs>
  <cellXfs count="156">
    <xf numFmtId="0" fontId="0" fillId="0" borderId="0" xfId="0"/>
    <xf numFmtId="0" fontId="6" fillId="0" borderId="0" xfId="0" applyFont="1"/>
    <xf numFmtId="0" fontId="7" fillId="0" borderId="0" xfId="0" applyFont="1" applyFill="1" applyBorder="1" applyAlignment="1">
      <alignment horizontal="center" wrapText="1"/>
    </xf>
    <xf numFmtId="0" fontId="6" fillId="0" borderId="0" xfId="0" applyFont="1" applyFill="1"/>
    <xf numFmtId="0" fontId="6" fillId="2" borderId="0" xfId="0" applyFont="1" applyFill="1"/>
    <xf numFmtId="49" fontId="9" fillId="2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left" vertical="top" wrapText="1" indent="1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166" fontId="6" fillId="2" borderId="11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top" wrapText="1"/>
    </xf>
    <xf numFmtId="166" fontId="8" fillId="2" borderId="11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top" wrapText="1"/>
    </xf>
    <xf numFmtId="49" fontId="8" fillId="2" borderId="10" xfId="0" applyNumberFormat="1" applyFont="1" applyFill="1" applyBorder="1" applyAlignment="1">
      <alignment horizontal="center" vertical="center" wrapText="1"/>
    </xf>
    <xf numFmtId="166" fontId="6" fillId="0" borderId="11" xfId="0" applyNumberFormat="1" applyFont="1" applyFill="1" applyBorder="1" applyAlignment="1">
      <alignment horizontal="center" vertical="center" wrapText="1"/>
    </xf>
    <xf numFmtId="166" fontId="6" fillId="0" borderId="11" xfId="0" applyNumberFormat="1" applyFont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top" wrapText="1"/>
    </xf>
    <xf numFmtId="49" fontId="6" fillId="0" borderId="1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/>
    <xf numFmtId="4" fontId="6" fillId="2" borderId="11" xfId="0" applyNumberFormat="1" applyFont="1" applyFill="1" applyBorder="1" applyAlignment="1">
      <alignment horizontal="center" vertical="center" wrapText="1"/>
    </xf>
    <xf numFmtId="49" fontId="8" fillId="2" borderId="14" xfId="0" applyNumberFormat="1" applyFont="1" applyFill="1" applyBorder="1" applyAlignment="1">
      <alignment horizontal="center" vertical="top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center" vertical="center" wrapText="1"/>
    </xf>
    <xf numFmtId="166" fontId="6" fillId="2" borderId="15" xfId="0" applyNumberFormat="1" applyFont="1" applyFill="1" applyBorder="1" applyAlignment="1">
      <alignment horizontal="center" vertical="center" wrapText="1"/>
    </xf>
    <xf numFmtId="166" fontId="6" fillId="2" borderId="16" xfId="0" applyNumberFormat="1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66" fontId="6" fillId="2" borderId="6" xfId="0" applyNumberFormat="1" applyFont="1" applyFill="1" applyBorder="1" applyAlignment="1">
      <alignment horizontal="center" vertical="center" wrapText="1"/>
    </xf>
    <xf numFmtId="166" fontId="6" fillId="2" borderId="17" xfId="0" applyNumberFormat="1" applyFont="1" applyFill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center" wrapText="1"/>
    </xf>
    <xf numFmtId="166" fontId="6" fillId="2" borderId="8" xfId="0" applyNumberFormat="1" applyFont="1" applyFill="1" applyBorder="1" applyAlignment="1">
      <alignment horizontal="center" vertical="center" wrapText="1"/>
    </xf>
    <xf numFmtId="166" fontId="6" fillId="2" borderId="9" xfId="0" applyNumberFormat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166" fontId="6" fillId="2" borderId="2" xfId="0" applyNumberFormat="1" applyFont="1" applyFill="1" applyBorder="1" applyAlignment="1">
      <alignment horizontal="center" vertical="center" wrapText="1"/>
    </xf>
    <xf numFmtId="166" fontId="6" fillId="2" borderId="26" xfId="0" applyNumberFormat="1" applyFont="1" applyFill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top" wrapText="1"/>
    </xf>
    <xf numFmtId="166" fontId="8" fillId="2" borderId="6" xfId="0" applyNumberFormat="1" applyFont="1" applyFill="1" applyBorder="1" applyAlignment="1">
      <alignment horizontal="center" vertical="center" wrapText="1"/>
    </xf>
    <xf numFmtId="166" fontId="8" fillId="2" borderId="17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8" fillId="2" borderId="13" xfId="0" applyNumberFormat="1" applyFont="1" applyFill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66" fontId="6" fillId="0" borderId="6" xfId="0" applyNumberFormat="1" applyFont="1" applyFill="1" applyBorder="1" applyAlignment="1">
      <alignment horizontal="center" vertical="center" wrapText="1"/>
    </xf>
    <xf numFmtId="166" fontId="6" fillId="0" borderId="17" xfId="0" applyNumberFormat="1" applyFont="1" applyFill="1" applyBorder="1" applyAlignment="1">
      <alignment horizontal="center" vertical="center" wrapText="1"/>
    </xf>
    <xf numFmtId="49" fontId="9" fillId="2" borderId="19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166" fontId="6" fillId="0" borderId="2" xfId="0" applyNumberFormat="1" applyFont="1" applyFill="1" applyBorder="1" applyAlignment="1">
      <alignment horizontal="center" vertical="center" wrapText="1"/>
    </xf>
    <xf numFmtId="166" fontId="6" fillId="0" borderId="26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left" vertical="center" wrapText="1"/>
    </xf>
    <xf numFmtId="49" fontId="7" fillId="2" borderId="19" xfId="0" applyNumberFormat="1" applyFont="1" applyFill="1" applyBorder="1" applyAlignment="1">
      <alignment horizontal="center" vertical="top" wrapText="1"/>
    </xf>
    <xf numFmtId="2" fontId="5" fillId="0" borderId="0" xfId="0" applyNumberFormat="1" applyFont="1" applyAlignment="1">
      <alignment horizontal="center" wrapText="1"/>
    </xf>
    <xf numFmtId="0" fontId="5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top" wrapText="1"/>
    </xf>
    <xf numFmtId="0" fontId="8" fillId="2" borderId="25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 vertical="center" wrapText="1"/>
    </xf>
    <xf numFmtId="49" fontId="6" fillId="0" borderId="12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horizontal="left" vertical="center" wrapText="1"/>
    </xf>
    <xf numFmtId="49" fontId="6" fillId="0" borderId="13" xfId="0" applyNumberFormat="1" applyFont="1" applyBorder="1" applyAlignment="1">
      <alignment horizontal="center" vertical="top" wrapText="1"/>
    </xf>
    <xf numFmtId="49" fontId="6" fillId="0" borderId="30" xfId="0" applyNumberFormat="1" applyFont="1" applyFill="1" applyBorder="1" applyAlignment="1">
      <alignment horizontal="center" vertical="top" wrapText="1"/>
    </xf>
    <xf numFmtId="49" fontId="6" fillId="0" borderId="13" xfId="0" applyNumberFormat="1" applyFont="1" applyFill="1" applyBorder="1" applyAlignment="1">
      <alignment horizontal="center" vertical="top" wrapText="1"/>
    </xf>
    <xf numFmtId="49" fontId="6" fillId="0" borderId="13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8" fillId="2" borderId="13" xfId="0" applyNumberFormat="1" applyFont="1" applyFill="1" applyBorder="1" applyAlignment="1">
      <alignment horizontal="center" vertical="top" wrapText="1"/>
    </xf>
    <xf numFmtId="49" fontId="8" fillId="2" borderId="10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  <xf numFmtId="49" fontId="8" fillId="2" borderId="30" xfId="0" applyNumberFormat="1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top" wrapText="1"/>
    </xf>
    <xf numFmtId="49" fontId="8" fillId="0" borderId="14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 vertical="top"/>
    </xf>
    <xf numFmtId="49" fontId="6" fillId="0" borderId="14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7" fillId="0" borderId="27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left" vertical="center" wrapText="1"/>
    </xf>
    <xf numFmtId="0" fontId="6" fillId="2" borderId="24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100" xfId="4" xr:uid="{00000000-0005-0000-0000-000001000000}"/>
    <cellStyle name="Обычный 2" xfId="1" xr:uid="{00000000-0005-0000-0000-000002000000}"/>
    <cellStyle name="Обычный 25 2" xfId="3" xr:uid="{00000000-0005-0000-0000-000003000000}"/>
    <cellStyle name="Обычный 3" xfId="2" xr:uid="{00000000-0005-0000-0000-000004000000}"/>
    <cellStyle name="Обычный 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0"/>
  <sheetViews>
    <sheetView zoomScaleNormal="100" workbookViewId="0">
      <selection activeCell="D6" sqref="D6"/>
    </sheetView>
  </sheetViews>
  <sheetFormatPr defaultColWidth="9.140625" defaultRowHeight="15.75" x14ac:dyDescent="0.25"/>
  <cols>
    <col min="1" max="1" width="12.140625" style="1" customWidth="1"/>
    <col min="2" max="2" width="69.5703125" style="11" customWidth="1"/>
    <col min="3" max="6" width="11.5703125" style="1" customWidth="1"/>
    <col min="7" max="16384" width="9.140625" style="1"/>
  </cols>
  <sheetData>
    <row r="2" spans="1:12" ht="38.25" customHeight="1" x14ac:dyDescent="0.3">
      <c r="A2" s="98" t="s">
        <v>169</v>
      </c>
      <c r="B2" s="98"/>
      <c r="C2" s="98"/>
      <c r="D2" s="98"/>
      <c r="E2" s="98"/>
      <c r="F2" s="98"/>
    </row>
    <row r="3" spans="1:12" ht="18.75" x14ac:dyDescent="0.3">
      <c r="A3" s="99" t="s">
        <v>142</v>
      </c>
      <c r="B3" s="99"/>
      <c r="C3" s="99"/>
      <c r="D3" s="99"/>
      <c r="E3" s="99"/>
      <c r="F3" s="99"/>
    </row>
    <row r="4" spans="1:12" x14ac:dyDescent="0.25">
      <c r="A4" s="24"/>
      <c r="B4" s="25"/>
      <c r="C4" s="25"/>
      <c r="D4" s="25"/>
      <c r="E4" s="25"/>
      <c r="F4" s="25"/>
      <c r="G4" s="20"/>
      <c r="H4" s="20"/>
      <c r="I4" s="20"/>
      <c r="J4" s="20"/>
      <c r="K4" s="20"/>
      <c r="L4" s="20"/>
    </row>
    <row r="5" spans="1:12" x14ac:dyDescent="0.25">
      <c r="A5" s="100" t="s">
        <v>0</v>
      </c>
      <c r="B5" s="100" t="s">
        <v>143</v>
      </c>
      <c r="C5" s="26" t="s">
        <v>77</v>
      </c>
      <c r="D5" s="101" t="s">
        <v>4</v>
      </c>
      <c r="E5" s="102"/>
      <c r="F5" s="103"/>
      <c r="G5" s="20"/>
      <c r="H5" s="20"/>
      <c r="I5" s="20"/>
      <c r="J5" s="20"/>
      <c r="K5" s="20"/>
      <c r="L5" s="20"/>
    </row>
    <row r="6" spans="1:12" x14ac:dyDescent="0.25">
      <c r="A6" s="100"/>
      <c r="B6" s="100"/>
      <c r="C6" s="26">
        <v>2026</v>
      </c>
      <c r="D6" s="33">
        <v>2027</v>
      </c>
      <c r="E6" s="33">
        <v>2028</v>
      </c>
      <c r="F6" s="33">
        <v>2029</v>
      </c>
      <c r="G6" s="20"/>
      <c r="H6" s="20"/>
      <c r="I6" s="20"/>
      <c r="J6" s="20"/>
      <c r="K6" s="20"/>
      <c r="L6" s="20"/>
    </row>
    <row r="7" spans="1:12" x14ac:dyDescent="0.25">
      <c r="A7" s="5" t="s">
        <v>8</v>
      </c>
      <c r="B7" s="9" t="s">
        <v>10</v>
      </c>
      <c r="C7" s="27"/>
      <c r="D7" s="27"/>
      <c r="E7" s="27"/>
      <c r="F7" s="27"/>
      <c r="G7" s="20"/>
      <c r="H7" s="20"/>
      <c r="I7" s="20"/>
      <c r="J7" s="20"/>
      <c r="K7" s="20"/>
      <c r="L7" s="20"/>
    </row>
    <row r="8" spans="1:12" x14ac:dyDescent="0.25">
      <c r="A8" s="23" t="s">
        <v>136</v>
      </c>
      <c r="B8" s="10" t="s">
        <v>176</v>
      </c>
      <c r="C8" s="21">
        <v>105.6</v>
      </c>
      <c r="D8" s="21">
        <v>104.3</v>
      </c>
      <c r="E8" s="21">
        <v>104.3</v>
      </c>
      <c r="F8" s="21">
        <v>103.9</v>
      </c>
      <c r="G8" s="20"/>
      <c r="H8" s="20"/>
      <c r="I8" s="20"/>
      <c r="J8" s="20"/>
      <c r="K8" s="20"/>
      <c r="L8" s="20"/>
    </row>
    <row r="9" spans="1:12" x14ac:dyDescent="0.25">
      <c r="A9" s="23" t="s">
        <v>34</v>
      </c>
      <c r="B9" s="10" t="s">
        <v>137</v>
      </c>
      <c r="C9" s="21">
        <v>105.5</v>
      </c>
      <c r="D9" s="21">
        <v>102.6</v>
      </c>
      <c r="E9" s="21">
        <v>104.6</v>
      </c>
      <c r="F9" s="21">
        <v>103.9</v>
      </c>
      <c r="G9" s="20"/>
      <c r="H9" s="20"/>
      <c r="I9" s="20"/>
      <c r="J9" s="20"/>
      <c r="K9" s="20"/>
      <c r="L9" s="20"/>
    </row>
    <row r="10" spans="1:12" x14ac:dyDescent="0.25">
      <c r="A10" s="28" t="s">
        <v>35</v>
      </c>
      <c r="B10" s="10" t="s">
        <v>144</v>
      </c>
      <c r="C10" s="21">
        <v>104.8</v>
      </c>
      <c r="D10" s="21">
        <v>104.5</v>
      </c>
      <c r="E10" s="21">
        <v>104.1</v>
      </c>
      <c r="F10" s="21">
        <v>103.9</v>
      </c>
      <c r="G10" s="20"/>
      <c r="H10" s="20"/>
      <c r="I10" s="20"/>
      <c r="J10" s="20"/>
      <c r="K10" s="20"/>
      <c r="L10" s="20"/>
    </row>
    <row r="11" spans="1:12" x14ac:dyDescent="0.25">
      <c r="A11" s="22"/>
      <c r="B11" s="10" t="s">
        <v>6</v>
      </c>
      <c r="C11" s="21"/>
      <c r="D11" s="21"/>
      <c r="E11" s="21"/>
      <c r="F11" s="21"/>
    </row>
    <row r="12" spans="1:12" x14ac:dyDescent="0.25">
      <c r="A12" s="22" t="s">
        <v>177</v>
      </c>
      <c r="B12" s="29" t="s">
        <v>102</v>
      </c>
      <c r="C12" s="21">
        <v>103.9</v>
      </c>
      <c r="D12" s="21">
        <v>103.5</v>
      </c>
      <c r="E12" s="21">
        <v>103.7</v>
      </c>
      <c r="F12" s="21">
        <v>104</v>
      </c>
    </row>
    <row r="13" spans="1:12" x14ac:dyDescent="0.25">
      <c r="A13" s="22" t="s">
        <v>178</v>
      </c>
      <c r="B13" s="29" t="s">
        <v>103</v>
      </c>
      <c r="C13" s="21">
        <v>103.9</v>
      </c>
      <c r="D13" s="21">
        <v>103.5</v>
      </c>
      <c r="E13" s="21">
        <v>103.7</v>
      </c>
      <c r="F13" s="21">
        <v>104</v>
      </c>
    </row>
    <row r="14" spans="1:12" x14ac:dyDescent="0.25">
      <c r="A14" s="22" t="s">
        <v>179</v>
      </c>
      <c r="B14" s="29" t="s">
        <v>104</v>
      </c>
      <c r="C14" s="21">
        <v>103.9</v>
      </c>
      <c r="D14" s="21">
        <v>103.5</v>
      </c>
      <c r="E14" s="21">
        <v>103.7</v>
      </c>
      <c r="F14" s="21">
        <v>104</v>
      </c>
    </row>
    <row r="15" spans="1:12" x14ac:dyDescent="0.25">
      <c r="A15" s="22" t="s">
        <v>180</v>
      </c>
      <c r="B15" s="29" t="s">
        <v>105</v>
      </c>
      <c r="C15" s="21">
        <v>104.6</v>
      </c>
      <c r="D15" s="21">
        <v>104.1</v>
      </c>
      <c r="E15" s="21">
        <v>103.9</v>
      </c>
      <c r="F15" s="21">
        <v>103.9</v>
      </c>
    </row>
    <row r="16" spans="1:12" x14ac:dyDescent="0.25">
      <c r="A16" s="22" t="s">
        <v>181</v>
      </c>
      <c r="B16" s="29" t="s">
        <v>106</v>
      </c>
      <c r="C16" s="21">
        <v>104.6</v>
      </c>
      <c r="D16" s="21">
        <v>104.1</v>
      </c>
      <c r="E16" s="21">
        <v>103.9</v>
      </c>
      <c r="F16" s="21">
        <v>103.9</v>
      </c>
    </row>
    <row r="17" spans="1:6" x14ac:dyDescent="0.25">
      <c r="A17" s="22" t="s">
        <v>182</v>
      </c>
      <c r="B17" s="29" t="s">
        <v>107</v>
      </c>
      <c r="C17" s="21">
        <v>104.6</v>
      </c>
      <c r="D17" s="21">
        <v>104.1</v>
      </c>
      <c r="E17" s="21">
        <v>103.9</v>
      </c>
      <c r="F17" s="21">
        <v>103.9</v>
      </c>
    </row>
    <row r="18" spans="1:6" ht="47.25" x14ac:dyDescent="0.25">
      <c r="A18" s="22" t="s">
        <v>183</v>
      </c>
      <c r="B18" s="29" t="s">
        <v>108</v>
      </c>
      <c r="C18" s="21">
        <v>103.8</v>
      </c>
      <c r="D18" s="21">
        <v>104</v>
      </c>
      <c r="E18" s="21">
        <v>104</v>
      </c>
      <c r="F18" s="21">
        <v>104</v>
      </c>
    </row>
    <row r="19" spans="1:6" x14ac:dyDescent="0.25">
      <c r="A19" s="22" t="s">
        <v>184</v>
      </c>
      <c r="B19" s="29" t="s">
        <v>109</v>
      </c>
      <c r="C19" s="21">
        <v>102.7</v>
      </c>
      <c r="D19" s="21">
        <v>104</v>
      </c>
      <c r="E19" s="21">
        <v>104</v>
      </c>
      <c r="F19" s="21">
        <v>103.8</v>
      </c>
    </row>
    <row r="20" spans="1:6" ht="31.5" x14ac:dyDescent="0.25">
      <c r="A20" s="22" t="s">
        <v>185</v>
      </c>
      <c r="B20" s="29" t="s">
        <v>110</v>
      </c>
      <c r="C20" s="21">
        <v>105.6</v>
      </c>
      <c r="D20" s="21">
        <v>104.3</v>
      </c>
      <c r="E20" s="21">
        <v>104.3</v>
      </c>
      <c r="F20" s="21">
        <v>103.9</v>
      </c>
    </row>
    <row r="21" spans="1:6" x14ac:dyDescent="0.25">
      <c r="A21" s="22" t="s">
        <v>186</v>
      </c>
      <c r="B21" s="29" t="s">
        <v>111</v>
      </c>
      <c r="C21" s="21">
        <v>104.6</v>
      </c>
      <c r="D21" s="21">
        <v>104.5</v>
      </c>
      <c r="E21" s="21">
        <v>104</v>
      </c>
      <c r="F21" s="21">
        <v>104</v>
      </c>
    </row>
    <row r="22" spans="1:6" ht="31.5" x14ac:dyDescent="0.25">
      <c r="A22" s="22" t="s">
        <v>187</v>
      </c>
      <c r="B22" s="29" t="s">
        <v>112</v>
      </c>
      <c r="C22" s="21">
        <v>103.6</v>
      </c>
      <c r="D22" s="21">
        <v>104.1</v>
      </c>
      <c r="E22" s="21">
        <v>104</v>
      </c>
      <c r="F22" s="21">
        <v>103.9</v>
      </c>
    </row>
    <row r="23" spans="1:6" ht="31.5" x14ac:dyDescent="0.25">
      <c r="A23" s="22" t="s">
        <v>188</v>
      </c>
      <c r="B23" s="29" t="s">
        <v>113</v>
      </c>
      <c r="C23" s="21">
        <v>103.6</v>
      </c>
      <c r="D23" s="21">
        <v>104.1</v>
      </c>
      <c r="E23" s="21">
        <v>104</v>
      </c>
      <c r="F23" s="21">
        <v>103.9</v>
      </c>
    </row>
    <row r="24" spans="1:6" ht="31.5" x14ac:dyDescent="0.25">
      <c r="A24" s="22" t="s">
        <v>189</v>
      </c>
      <c r="B24" s="29" t="s">
        <v>114</v>
      </c>
      <c r="C24" s="21">
        <v>103.6</v>
      </c>
      <c r="D24" s="21">
        <v>104.1</v>
      </c>
      <c r="E24" s="21">
        <v>104</v>
      </c>
      <c r="F24" s="21">
        <v>103.9</v>
      </c>
    </row>
    <row r="25" spans="1:6" ht="31.5" x14ac:dyDescent="0.25">
      <c r="A25" s="22" t="s">
        <v>190</v>
      </c>
      <c r="B25" s="29" t="s">
        <v>115</v>
      </c>
      <c r="C25" s="21">
        <v>104.4</v>
      </c>
      <c r="D25" s="21">
        <v>104.2</v>
      </c>
      <c r="E25" s="21">
        <v>104</v>
      </c>
      <c r="F25" s="21">
        <v>103.8</v>
      </c>
    </row>
    <row r="26" spans="1:6" x14ac:dyDescent="0.25">
      <c r="A26" s="22" t="s">
        <v>191</v>
      </c>
      <c r="B26" s="29" t="s">
        <v>116</v>
      </c>
      <c r="C26" s="21">
        <v>96.4</v>
      </c>
      <c r="D26" s="21">
        <v>106.2</v>
      </c>
      <c r="E26" s="21">
        <v>104.9</v>
      </c>
      <c r="F26" s="21">
        <v>104</v>
      </c>
    </row>
    <row r="27" spans="1:6" ht="31.5" x14ac:dyDescent="0.25">
      <c r="A27" s="22" t="s">
        <v>192</v>
      </c>
      <c r="B27" s="29" t="s">
        <v>118</v>
      </c>
      <c r="C27" s="21">
        <v>105.3</v>
      </c>
      <c r="D27" s="21">
        <v>104.5</v>
      </c>
      <c r="E27" s="21">
        <v>104</v>
      </c>
      <c r="F27" s="21">
        <v>104</v>
      </c>
    </row>
    <row r="28" spans="1:6" ht="31.5" x14ac:dyDescent="0.25">
      <c r="A28" s="22" t="s">
        <v>193</v>
      </c>
      <c r="B28" s="29" t="s">
        <v>121</v>
      </c>
      <c r="C28" s="21">
        <v>105.9</v>
      </c>
      <c r="D28" s="21">
        <v>105.3</v>
      </c>
      <c r="E28" s="21">
        <v>104.7</v>
      </c>
      <c r="F28" s="21">
        <v>104.1</v>
      </c>
    </row>
    <row r="29" spans="1:6" x14ac:dyDescent="0.25">
      <c r="A29" s="22" t="s">
        <v>194</v>
      </c>
      <c r="B29" s="29" t="s">
        <v>123</v>
      </c>
      <c r="C29" s="21">
        <v>105.9</v>
      </c>
      <c r="D29" s="21">
        <v>105.3</v>
      </c>
      <c r="E29" s="21">
        <v>104.7</v>
      </c>
      <c r="F29" s="21">
        <v>104.1</v>
      </c>
    </row>
    <row r="30" spans="1:6" ht="31.5" x14ac:dyDescent="0.25">
      <c r="A30" s="22" t="s">
        <v>195</v>
      </c>
      <c r="B30" s="29" t="s">
        <v>125</v>
      </c>
      <c r="C30" s="21">
        <v>105.9</v>
      </c>
      <c r="D30" s="21">
        <v>105.3</v>
      </c>
      <c r="E30" s="21">
        <v>104.7</v>
      </c>
      <c r="F30" s="21">
        <v>104.1</v>
      </c>
    </row>
    <row r="31" spans="1:6" ht="31.5" x14ac:dyDescent="0.25">
      <c r="A31" s="22" t="s">
        <v>196</v>
      </c>
      <c r="B31" s="29" t="s">
        <v>127</v>
      </c>
      <c r="C31" s="21">
        <v>105.9</v>
      </c>
      <c r="D31" s="21">
        <v>105.3</v>
      </c>
      <c r="E31" s="21">
        <v>104.7</v>
      </c>
      <c r="F31" s="21">
        <v>104.1</v>
      </c>
    </row>
    <row r="32" spans="1:6" ht="31.5" x14ac:dyDescent="0.25">
      <c r="A32" s="22" t="s">
        <v>197</v>
      </c>
      <c r="B32" s="29" t="s">
        <v>129</v>
      </c>
      <c r="C32" s="21">
        <v>105.9</v>
      </c>
      <c r="D32" s="21">
        <v>105.3</v>
      </c>
      <c r="E32" s="21">
        <v>104.7</v>
      </c>
      <c r="F32" s="21">
        <v>104.1</v>
      </c>
    </row>
    <row r="33" spans="1:6" x14ac:dyDescent="0.25">
      <c r="A33" s="22" t="s">
        <v>198</v>
      </c>
      <c r="B33" s="29" t="s">
        <v>131</v>
      </c>
      <c r="C33" s="21">
        <v>105.9</v>
      </c>
      <c r="D33" s="21">
        <v>105.3</v>
      </c>
      <c r="E33" s="21">
        <v>104.7</v>
      </c>
      <c r="F33" s="21">
        <v>104.1</v>
      </c>
    </row>
    <row r="34" spans="1:6" x14ac:dyDescent="0.25">
      <c r="A34" s="22" t="s">
        <v>199</v>
      </c>
      <c r="B34" s="29" t="s">
        <v>133</v>
      </c>
      <c r="C34" s="21">
        <v>105.9</v>
      </c>
      <c r="D34" s="21">
        <v>105.3</v>
      </c>
      <c r="E34" s="21">
        <v>104.7</v>
      </c>
      <c r="F34" s="21">
        <v>104.1</v>
      </c>
    </row>
    <row r="35" spans="1:6" x14ac:dyDescent="0.25">
      <c r="A35" s="22" t="s">
        <v>200</v>
      </c>
      <c r="B35" s="29" t="s">
        <v>135</v>
      </c>
      <c r="C35" s="21">
        <v>105.9</v>
      </c>
      <c r="D35" s="21">
        <v>105.3</v>
      </c>
      <c r="E35" s="21">
        <v>104.7</v>
      </c>
      <c r="F35" s="21">
        <v>104.1</v>
      </c>
    </row>
    <row r="36" spans="1:6" ht="31.5" x14ac:dyDescent="0.25">
      <c r="A36" s="22" t="s">
        <v>36</v>
      </c>
      <c r="B36" s="10" t="s">
        <v>145</v>
      </c>
      <c r="C36" s="21">
        <v>112.6</v>
      </c>
      <c r="D36" s="21">
        <v>106.9</v>
      </c>
      <c r="E36" s="21">
        <v>105.5</v>
      </c>
      <c r="F36" s="21">
        <v>104</v>
      </c>
    </row>
    <row r="37" spans="1:6" ht="31.5" x14ac:dyDescent="0.25">
      <c r="A37" s="22" t="s">
        <v>37</v>
      </c>
      <c r="B37" s="10" t="s">
        <v>146</v>
      </c>
      <c r="C37" s="21">
        <v>105</v>
      </c>
      <c r="D37" s="21">
        <v>104.1</v>
      </c>
      <c r="E37" s="21">
        <v>104</v>
      </c>
      <c r="F37" s="21">
        <v>104</v>
      </c>
    </row>
    <row r="38" spans="1:6" x14ac:dyDescent="0.25">
      <c r="A38" s="7" t="s">
        <v>9</v>
      </c>
      <c r="B38" s="30" t="s">
        <v>13</v>
      </c>
      <c r="C38" s="21"/>
      <c r="D38" s="21"/>
      <c r="E38" s="21"/>
      <c r="F38" s="21"/>
    </row>
    <row r="39" spans="1:6" x14ac:dyDescent="0.25">
      <c r="A39" s="22" t="s">
        <v>136</v>
      </c>
      <c r="B39" s="31" t="s">
        <v>13</v>
      </c>
      <c r="C39" s="21">
        <v>104.5</v>
      </c>
      <c r="D39" s="21">
        <v>104.3</v>
      </c>
      <c r="E39" s="21">
        <v>104.2</v>
      </c>
      <c r="F39" s="21">
        <v>104</v>
      </c>
    </row>
    <row r="40" spans="1:6" x14ac:dyDescent="0.25">
      <c r="A40" s="22" t="s">
        <v>33</v>
      </c>
      <c r="B40" s="31" t="s">
        <v>152</v>
      </c>
      <c r="C40" s="21">
        <v>104.5</v>
      </c>
      <c r="D40" s="21">
        <v>104.4</v>
      </c>
      <c r="E40" s="21">
        <v>104.3</v>
      </c>
      <c r="F40" s="21">
        <v>104</v>
      </c>
    </row>
    <row r="41" spans="1:6" x14ac:dyDescent="0.25">
      <c r="A41" s="22" t="s">
        <v>34</v>
      </c>
      <c r="B41" s="31" t="s">
        <v>153</v>
      </c>
      <c r="C41" s="21">
        <v>104.6</v>
      </c>
      <c r="D41" s="21">
        <v>104.3</v>
      </c>
      <c r="E41" s="21">
        <v>104.1</v>
      </c>
      <c r="F41" s="21">
        <v>104</v>
      </c>
    </row>
    <row r="42" spans="1:6" x14ac:dyDescent="0.25">
      <c r="A42" s="7" t="s">
        <v>15</v>
      </c>
      <c r="B42" s="30" t="s">
        <v>16</v>
      </c>
      <c r="C42" s="21"/>
      <c r="D42" s="21"/>
      <c r="E42" s="21"/>
      <c r="F42" s="21"/>
    </row>
    <row r="43" spans="1:6" x14ac:dyDescent="0.25">
      <c r="A43" s="22" t="s">
        <v>136</v>
      </c>
      <c r="B43" s="32" t="s">
        <v>151</v>
      </c>
      <c r="C43" s="21">
        <v>105.55</v>
      </c>
      <c r="D43" s="21">
        <v>103.96</v>
      </c>
      <c r="E43" s="21">
        <v>104</v>
      </c>
      <c r="F43" s="21">
        <v>104.01</v>
      </c>
    </row>
    <row r="44" spans="1:6" x14ac:dyDescent="0.25">
      <c r="A44" s="22" t="s">
        <v>63</v>
      </c>
      <c r="B44" s="31" t="s">
        <v>149</v>
      </c>
      <c r="C44" s="21">
        <v>104.5</v>
      </c>
      <c r="D44" s="21">
        <v>103.5</v>
      </c>
      <c r="E44" s="21">
        <v>103.7</v>
      </c>
      <c r="F44" s="21">
        <v>104</v>
      </c>
    </row>
    <row r="45" spans="1:6" x14ac:dyDescent="0.25">
      <c r="A45" s="22" t="s">
        <v>64</v>
      </c>
      <c r="B45" s="31" t="s">
        <v>147</v>
      </c>
      <c r="C45" s="21">
        <v>104.61</v>
      </c>
      <c r="D45" s="21">
        <v>103.43</v>
      </c>
      <c r="E45" s="21">
        <v>103.68</v>
      </c>
      <c r="F45" s="21">
        <v>103.95</v>
      </c>
    </row>
    <row r="46" spans="1:6" x14ac:dyDescent="0.25">
      <c r="A46" s="23" t="s">
        <v>65</v>
      </c>
      <c r="B46" s="31" t="s">
        <v>150</v>
      </c>
      <c r="C46" s="21">
        <v>108.2</v>
      </c>
      <c r="D46" s="21">
        <v>105.1</v>
      </c>
      <c r="E46" s="21">
        <v>104.7</v>
      </c>
      <c r="F46" s="21">
        <v>104.1</v>
      </c>
    </row>
    <row r="47" spans="1:6" x14ac:dyDescent="0.25">
      <c r="A47" s="5" t="s">
        <v>21</v>
      </c>
      <c r="B47" s="9" t="s">
        <v>18</v>
      </c>
      <c r="C47" s="21"/>
      <c r="D47" s="21"/>
      <c r="E47" s="21"/>
      <c r="F47" s="21"/>
    </row>
    <row r="48" spans="1:6" x14ac:dyDescent="0.25">
      <c r="A48" s="23" t="s">
        <v>136</v>
      </c>
      <c r="B48" s="10" t="s">
        <v>229</v>
      </c>
      <c r="C48" s="21">
        <v>106.5</v>
      </c>
      <c r="D48" s="21">
        <v>105</v>
      </c>
      <c r="E48" s="21">
        <v>104.1</v>
      </c>
      <c r="F48" s="21">
        <v>104.1</v>
      </c>
    </row>
    <row r="49" spans="1:6" x14ac:dyDescent="0.25">
      <c r="A49" s="7" t="s">
        <v>12</v>
      </c>
      <c r="B49" s="30" t="s">
        <v>19</v>
      </c>
      <c r="C49" s="21"/>
      <c r="D49" s="21"/>
      <c r="E49" s="21"/>
      <c r="F49" s="21"/>
    </row>
    <row r="50" spans="1:6" x14ac:dyDescent="0.25">
      <c r="A50" s="22" t="s">
        <v>136</v>
      </c>
      <c r="B50" s="31" t="s">
        <v>148</v>
      </c>
      <c r="C50" s="21">
        <v>106</v>
      </c>
      <c r="D50" s="21">
        <v>104.7</v>
      </c>
      <c r="E50" s="21">
        <v>104.2</v>
      </c>
      <c r="F50" s="21">
        <v>103.9</v>
      </c>
    </row>
  </sheetData>
  <mergeCells count="5">
    <mergeCell ref="A2:F2"/>
    <mergeCell ref="A3:F3"/>
    <mergeCell ref="B5:B6"/>
    <mergeCell ref="D5:F5"/>
    <mergeCell ref="A5:A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46"/>
  <sheetViews>
    <sheetView tabSelected="1" showWhiteSpace="0" zoomScaleNormal="100" zoomScaleSheetLayoutView="120" zoomScalePageLayoutView="120" workbookViewId="0">
      <selection activeCell="N116" sqref="N116"/>
    </sheetView>
  </sheetViews>
  <sheetFormatPr defaultColWidth="9.140625" defaultRowHeight="15.75" x14ac:dyDescent="0.25"/>
  <cols>
    <col min="1" max="1" width="9" style="8" customWidth="1"/>
    <col min="2" max="2" width="50.85546875" style="13" customWidth="1"/>
    <col min="3" max="3" width="24.85546875" style="15" customWidth="1"/>
    <col min="4" max="4" width="12.5703125" style="15" customWidth="1"/>
    <col min="5" max="5" width="15" style="15" customWidth="1"/>
    <col min="6" max="6" width="12.85546875" style="15" customWidth="1"/>
    <col min="7" max="7" width="12.42578125" style="15" customWidth="1"/>
    <col min="8" max="8" width="14.42578125" style="15" customWidth="1"/>
    <col min="9" max="16384" width="9.140625" style="1"/>
  </cols>
  <sheetData>
    <row r="1" spans="1:8" ht="18.75" x14ac:dyDescent="0.25">
      <c r="A1" s="132" t="s">
        <v>231</v>
      </c>
      <c r="B1" s="132"/>
      <c r="C1" s="132"/>
      <c r="D1" s="132"/>
      <c r="E1" s="132"/>
      <c r="F1" s="132"/>
      <c r="G1" s="132"/>
      <c r="H1" s="132"/>
    </row>
    <row r="2" spans="1:8" ht="37.5" customHeight="1" x14ac:dyDescent="0.3">
      <c r="A2" s="39"/>
      <c r="B2" s="144" t="s">
        <v>230</v>
      </c>
      <c r="C2" s="145"/>
      <c r="D2" s="145"/>
      <c r="E2" s="145"/>
      <c r="F2" s="145"/>
      <c r="G2" s="145"/>
      <c r="H2" s="145"/>
    </row>
    <row r="3" spans="1:8" s="3" customFormat="1" ht="7.5" customHeight="1" thickBot="1" x14ac:dyDescent="0.3">
      <c r="A3" s="2"/>
      <c r="B3" s="12"/>
      <c r="C3" s="14"/>
      <c r="D3" s="14"/>
      <c r="E3" s="14"/>
      <c r="F3" s="14"/>
      <c r="G3" s="14"/>
      <c r="H3" s="14"/>
    </row>
    <row r="4" spans="1:8" ht="16.5" thickBot="1" x14ac:dyDescent="0.3">
      <c r="A4" s="133" t="s">
        <v>0</v>
      </c>
      <c r="B4" s="135" t="s">
        <v>1</v>
      </c>
      <c r="C4" s="133" t="s">
        <v>2</v>
      </c>
      <c r="D4" s="61" t="s">
        <v>3</v>
      </c>
      <c r="E4" s="62" t="s">
        <v>77</v>
      </c>
      <c r="F4" s="137" t="s">
        <v>4</v>
      </c>
      <c r="G4" s="138"/>
      <c r="H4" s="139"/>
    </row>
    <row r="5" spans="1:8" ht="16.5" thickBot="1" x14ac:dyDescent="0.3">
      <c r="A5" s="134"/>
      <c r="B5" s="136"/>
      <c r="C5" s="134"/>
      <c r="D5" s="61">
        <v>2025</v>
      </c>
      <c r="E5" s="62">
        <v>2026</v>
      </c>
      <c r="F5" s="62">
        <v>2027</v>
      </c>
      <c r="G5" s="62">
        <v>2028</v>
      </c>
      <c r="H5" s="63">
        <v>2029</v>
      </c>
    </row>
    <row r="6" spans="1:8" ht="16.5" thickBot="1" x14ac:dyDescent="0.3">
      <c r="A6" s="61" t="s">
        <v>232</v>
      </c>
      <c r="B6" s="146" t="s">
        <v>233</v>
      </c>
      <c r="C6" s="147"/>
      <c r="D6" s="147"/>
      <c r="E6" s="147"/>
      <c r="F6" s="147"/>
      <c r="G6" s="147"/>
      <c r="H6" s="148"/>
    </row>
    <row r="7" spans="1:8" ht="16.5" thickBot="1" x14ac:dyDescent="0.3">
      <c r="A7" s="67" t="s">
        <v>8</v>
      </c>
      <c r="B7" s="149" t="s">
        <v>10</v>
      </c>
      <c r="C7" s="147"/>
      <c r="D7" s="147"/>
      <c r="E7" s="147"/>
      <c r="F7" s="147"/>
      <c r="G7" s="147"/>
      <c r="H7" s="148"/>
    </row>
    <row r="8" spans="1:8" ht="38.25" customHeight="1" x14ac:dyDescent="0.25">
      <c r="A8" s="140">
        <v>1</v>
      </c>
      <c r="B8" s="105" t="s">
        <v>101</v>
      </c>
      <c r="C8" s="68" t="s">
        <v>212</v>
      </c>
      <c r="D8" s="69">
        <f>D10+D12+D63+D65</f>
        <v>140566.1</v>
      </c>
      <c r="E8" s="69">
        <f>E10+E12+E63+E65</f>
        <v>131290.1</v>
      </c>
      <c r="F8" s="69">
        <f>F10+F12+F63+F65</f>
        <v>133059.92000000001</v>
      </c>
      <c r="G8" s="69">
        <f>G10+G12+G63+G65</f>
        <v>137060.4</v>
      </c>
      <c r="H8" s="70">
        <f>H10+H12+H63+H65</f>
        <v>143625.79999999996</v>
      </c>
    </row>
    <row r="9" spans="1:8" ht="39" customHeight="1" thickBot="1" x14ac:dyDescent="0.3">
      <c r="A9" s="141"/>
      <c r="B9" s="106"/>
      <c r="C9" s="71" t="s">
        <v>226</v>
      </c>
      <c r="D9" s="59">
        <v>115.8</v>
      </c>
      <c r="E9" s="59">
        <f>E8/D8*100</f>
        <v>93.40096936601357</v>
      </c>
      <c r="F9" s="59">
        <f>F8/E8*100</f>
        <v>101.3480224327653</v>
      </c>
      <c r="G9" s="59">
        <f>G8/F8*100</f>
        <v>103.00652518053519</v>
      </c>
      <c r="H9" s="60">
        <f>H8/G8*100</f>
        <v>104.79015091156889</v>
      </c>
    </row>
    <row r="10" spans="1:8" ht="47.25" customHeight="1" x14ac:dyDescent="0.25">
      <c r="A10" s="140" t="s">
        <v>63</v>
      </c>
      <c r="B10" s="105" t="s">
        <v>171</v>
      </c>
      <c r="C10" s="68" t="s">
        <v>212</v>
      </c>
      <c r="D10" s="69">
        <v>80.599999999999994</v>
      </c>
      <c r="E10" s="69">
        <v>72.5</v>
      </c>
      <c r="F10" s="69">
        <v>73.2</v>
      </c>
      <c r="G10" s="69">
        <v>76.900000000000006</v>
      </c>
      <c r="H10" s="70">
        <v>80.8</v>
      </c>
    </row>
    <row r="11" spans="1:8" ht="35.25" customHeight="1" thickBot="1" x14ac:dyDescent="0.3">
      <c r="A11" s="141"/>
      <c r="B11" s="106"/>
      <c r="C11" s="71" t="s">
        <v>226</v>
      </c>
      <c r="D11" s="59">
        <v>99</v>
      </c>
      <c r="E11" s="59">
        <f>E10/D10*100</f>
        <v>89.950372208436733</v>
      </c>
      <c r="F11" s="59">
        <f>F10/E10*100</f>
        <v>100.96551724137932</v>
      </c>
      <c r="G11" s="59">
        <f>G10/F10*100</f>
        <v>105.05464480874318</v>
      </c>
      <c r="H11" s="60">
        <f>H10/G10*100</f>
        <v>105.07152145643693</v>
      </c>
    </row>
    <row r="12" spans="1:8" ht="56.25" customHeight="1" x14ac:dyDescent="0.25">
      <c r="A12" s="142">
        <v>3</v>
      </c>
      <c r="B12" s="105" t="s">
        <v>172</v>
      </c>
      <c r="C12" s="68" t="s">
        <v>212</v>
      </c>
      <c r="D12" s="69">
        <v>134044.5</v>
      </c>
      <c r="E12" s="69">
        <f>E15+E21+E23+E25+E27+E29+E31+E33+E35+E37+E39+E41+E43+E45+E17+E19+E47+E49+E51+E53+E55+E57+E59+E61</f>
        <v>124454.5</v>
      </c>
      <c r="F12" s="69">
        <f>F15+F21+F23+F25+F27+F29+F31+F33+F35+F37+F39+F41+F43+F45+F17+F19+F47+F49+F51+F53+F55+F57+F59+F61</f>
        <v>125885.52</v>
      </c>
      <c r="G12" s="69">
        <f>G15+G21+G23+G25+G27+G29+G31+G33+G35+G37+G39+G41+G43+G45+G17+G19+G47+G49+G51+G53+G55+G57+G59+G61</f>
        <v>129527.3</v>
      </c>
      <c r="H12" s="70">
        <f>H15+H21+H23+H25+H27+H29+H31+H33+H35+H37+H39+H41+H43+H45+H17+H19+H47+H49+H51+H53+H55+H57+H59+H61</f>
        <v>135715.9</v>
      </c>
    </row>
    <row r="13" spans="1:8" ht="36" customHeight="1" thickBot="1" x14ac:dyDescent="0.3">
      <c r="A13" s="143"/>
      <c r="B13" s="106"/>
      <c r="C13" s="71" t="s">
        <v>226</v>
      </c>
      <c r="D13" s="59">
        <v>116.2</v>
      </c>
      <c r="E13" s="59">
        <f>E12/D12*100</f>
        <v>92.845659463834778</v>
      </c>
      <c r="F13" s="59">
        <f>F12/E12*100</f>
        <v>101.14983387503065</v>
      </c>
      <c r="G13" s="59">
        <f>G12/F12*100</f>
        <v>102.89293002086339</v>
      </c>
      <c r="H13" s="60">
        <f>H12/G12*100</f>
        <v>104.77783447968112</v>
      </c>
    </row>
    <row r="14" spans="1:8" ht="31.5" x14ac:dyDescent="0.25">
      <c r="A14" s="72"/>
      <c r="B14" s="40" t="s">
        <v>227</v>
      </c>
      <c r="C14" s="73"/>
      <c r="D14" s="74"/>
      <c r="E14" s="74"/>
      <c r="F14" s="74"/>
      <c r="G14" s="74"/>
      <c r="H14" s="75"/>
    </row>
    <row r="15" spans="1:8" ht="18" customHeight="1" x14ac:dyDescent="0.25">
      <c r="A15" s="104" t="s">
        <v>38</v>
      </c>
      <c r="B15" s="112" t="s">
        <v>102</v>
      </c>
      <c r="C15" s="36" t="s">
        <v>212</v>
      </c>
      <c r="D15" s="34">
        <v>30141</v>
      </c>
      <c r="E15" s="34">
        <v>26922.400000000001</v>
      </c>
      <c r="F15" s="34">
        <v>27191.599999999999</v>
      </c>
      <c r="G15" s="34">
        <v>28007.4</v>
      </c>
      <c r="H15" s="45">
        <v>29407.7</v>
      </c>
    </row>
    <row r="16" spans="1:8" ht="39" customHeight="1" x14ac:dyDescent="0.25">
      <c r="A16" s="104"/>
      <c r="B16" s="113"/>
      <c r="C16" s="37" t="s">
        <v>226</v>
      </c>
      <c r="D16" s="34">
        <v>107.1</v>
      </c>
      <c r="E16" s="34">
        <f>E15/D15*100</f>
        <v>89.321522179091602</v>
      </c>
      <c r="F16" s="34">
        <f>F15/E15*100</f>
        <v>100.99991085490147</v>
      </c>
      <c r="G16" s="34">
        <f>G15/F15*100</f>
        <v>103.00019123552863</v>
      </c>
      <c r="H16" s="45">
        <f>H15/G15*100</f>
        <v>104.99975006605398</v>
      </c>
    </row>
    <row r="17" spans="1:8" x14ac:dyDescent="0.25">
      <c r="A17" s="104" t="s">
        <v>39</v>
      </c>
      <c r="B17" s="112" t="s">
        <v>103</v>
      </c>
      <c r="C17" s="36" t="s">
        <v>212</v>
      </c>
      <c r="D17" s="34">
        <v>1660.7</v>
      </c>
      <c r="E17" s="34">
        <v>1826.8</v>
      </c>
      <c r="F17" s="34">
        <v>1918.1</v>
      </c>
      <c r="G17" s="34">
        <v>2014</v>
      </c>
      <c r="H17" s="45">
        <v>2114.6999999999998</v>
      </c>
    </row>
    <row r="18" spans="1:8" ht="36.75" customHeight="1" x14ac:dyDescent="0.25">
      <c r="A18" s="104"/>
      <c r="B18" s="113"/>
      <c r="C18" s="37" t="s">
        <v>226</v>
      </c>
      <c r="D18" s="34">
        <v>204.5</v>
      </c>
      <c r="E18" s="34">
        <f>E17/D17*100</f>
        <v>110.00180646715241</v>
      </c>
      <c r="F18" s="34">
        <f>F17/E17*100</f>
        <v>104.99781037880447</v>
      </c>
      <c r="G18" s="34">
        <f>G17/F17*100</f>
        <v>104.99973932537408</v>
      </c>
      <c r="H18" s="45">
        <f>H17/G17*100</f>
        <v>104.99999999999999</v>
      </c>
    </row>
    <row r="19" spans="1:8" ht="16.5" customHeight="1" x14ac:dyDescent="0.25">
      <c r="A19" s="104" t="s">
        <v>40</v>
      </c>
      <c r="B19" s="112" t="s">
        <v>104</v>
      </c>
      <c r="C19" s="36" t="s">
        <v>212</v>
      </c>
      <c r="D19" s="34"/>
      <c r="E19" s="34"/>
      <c r="F19" s="34"/>
      <c r="G19" s="34"/>
      <c r="H19" s="45"/>
    </row>
    <row r="20" spans="1:8" ht="38.25" customHeight="1" x14ac:dyDescent="0.25">
      <c r="A20" s="104"/>
      <c r="B20" s="113"/>
      <c r="C20" s="37" t="s">
        <v>226</v>
      </c>
      <c r="D20" s="34"/>
      <c r="E20" s="34" t="e">
        <f>E19/D19*100</f>
        <v>#DIV/0!</v>
      </c>
      <c r="F20" s="34" t="e">
        <f>F19/E19*100</f>
        <v>#DIV/0!</v>
      </c>
      <c r="G20" s="34" t="e">
        <f>G19/F19*100</f>
        <v>#DIV/0!</v>
      </c>
      <c r="H20" s="45" t="e">
        <f>H19/G19*100</f>
        <v>#DIV/0!</v>
      </c>
    </row>
    <row r="21" spans="1:8" ht="17.25" customHeight="1" x14ac:dyDescent="0.25">
      <c r="A21" s="104" t="s">
        <v>41</v>
      </c>
      <c r="B21" s="112" t="s">
        <v>105</v>
      </c>
      <c r="C21" s="36" t="s">
        <v>212</v>
      </c>
      <c r="D21" s="34">
        <v>1340</v>
      </c>
      <c r="E21" s="34">
        <v>1303</v>
      </c>
      <c r="F21" s="34">
        <v>1316</v>
      </c>
      <c r="G21" s="34">
        <v>1342.4</v>
      </c>
      <c r="H21" s="45">
        <v>1382.6</v>
      </c>
    </row>
    <row r="22" spans="1:8" ht="37.5" customHeight="1" x14ac:dyDescent="0.25">
      <c r="A22" s="104"/>
      <c r="B22" s="113"/>
      <c r="C22" s="37" t="s">
        <v>226</v>
      </c>
      <c r="D22" s="34">
        <v>230.9</v>
      </c>
      <c r="E22" s="34">
        <f>E21/D21*100</f>
        <v>97.238805970149258</v>
      </c>
      <c r="F22" s="34">
        <f>F21/E21*100</f>
        <v>100.99769762087489</v>
      </c>
      <c r="G22" s="34">
        <f>G21/F21*100</f>
        <v>102.00607902735564</v>
      </c>
      <c r="H22" s="45">
        <f>H21/G21*100</f>
        <v>102.99463647199045</v>
      </c>
    </row>
    <row r="23" spans="1:8" x14ac:dyDescent="0.25">
      <c r="A23" s="104" t="s">
        <v>42</v>
      </c>
      <c r="B23" s="112" t="s">
        <v>106</v>
      </c>
      <c r="C23" s="36" t="s">
        <v>212</v>
      </c>
      <c r="D23" s="34"/>
      <c r="E23" s="34"/>
      <c r="F23" s="34"/>
      <c r="G23" s="34"/>
      <c r="H23" s="45"/>
    </row>
    <row r="24" spans="1:8" ht="31.5" x14ac:dyDescent="0.25">
      <c r="A24" s="104"/>
      <c r="B24" s="113"/>
      <c r="C24" s="37" t="s">
        <v>226</v>
      </c>
      <c r="D24" s="34"/>
      <c r="E24" s="34" t="e">
        <f>E23/D23*100</f>
        <v>#DIV/0!</v>
      </c>
      <c r="F24" s="34" t="e">
        <f>F23/E23*100</f>
        <v>#DIV/0!</v>
      </c>
      <c r="G24" s="34" t="e">
        <f>G23/F23*100</f>
        <v>#DIV/0!</v>
      </c>
      <c r="H24" s="45" t="e">
        <f>H23/G23*100</f>
        <v>#DIV/0!</v>
      </c>
    </row>
    <row r="25" spans="1:8" ht="15" customHeight="1" x14ac:dyDescent="0.25">
      <c r="A25" s="104" t="s">
        <v>43</v>
      </c>
      <c r="B25" s="112" t="s">
        <v>107</v>
      </c>
      <c r="C25" s="36" t="s">
        <v>212</v>
      </c>
      <c r="D25" s="34"/>
      <c r="E25" s="34"/>
      <c r="F25" s="34"/>
      <c r="G25" s="34"/>
      <c r="H25" s="45"/>
    </row>
    <row r="26" spans="1:8" ht="35.25" customHeight="1" x14ac:dyDescent="0.25">
      <c r="A26" s="104"/>
      <c r="B26" s="113"/>
      <c r="C26" s="37" t="s">
        <v>226</v>
      </c>
      <c r="D26" s="34"/>
      <c r="E26" s="34" t="e">
        <f>E25/D25*100</f>
        <v>#DIV/0!</v>
      </c>
      <c r="F26" s="34" t="e">
        <f>F25/E25*100</f>
        <v>#DIV/0!</v>
      </c>
      <c r="G26" s="34" t="e">
        <f>G25/F25*100</f>
        <v>#DIV/0!</v>
      </c>
      <c r="H26" s="45" t="e">
        <f>H25/G25*100</f>
        <v>#DIV/0!</v>
      </c>
    </row>
    <row r="27" spans="1:8" ht="35.25" customHeight="1" x14ac:dyDescent="0.25">
      <c r="A27" s="104" t="s">
        <v>44</v>
      </c>
      <c r="B27" s="112" t="s">
        <v>108</v>
      </c>
      <c r="C27" s="36" t="s">
        <v>212</v>
      </c>
      <c r="D27" s="34"/>
      <c r="E27" s="34"/>
      <c r="F27" s="34"/>
      <c r="G27" s="34"/>
      <c r="H27" s="45"/>
    </row>
    <row r="28" spans="1:8" ht="31.5" x14ac:dyDescent="0.25">
      <c r="A28" s="104"/>
      <c r="B28" s="113"/>
      <c r="C28" s="37" t="s">
        <v>226</v>
      </c>
      <c r="D28" s="34"/>
      <c r="E28" s="34" t="e">
        <f>E27/D27*100</f>
        <v>#DIV/0!</v>
      </c>
      <c r="F28" s="34" t="e">
        <f>F27/E27*100</f>
        <v>#DIV/0!</v>
      </c>
      <c r="G28" s="34" t="e">
        <f>G27/F27*100</f>
        <v>#DIV/0!</v>
      </c>
      <c r="H28" s="45" t="e">
        <f>H27/G27*100</f>
        <v>#DIV/0!</v>
      </c>
    </row>
    <row r="29" spans="1:8" ht="18.75" customHeight="1" x14ac:dyDescent="0.25">
      <c r="A29" s="104" t="s">
        <v>45</v>
      </c>
      <c r="B29" s="112" t="s">
        <v>109</v>
      </c>
      <c r="C29" s="36" t="s">
        <v>212</v>
      </c>
      <c r="D29" s="34">
        <v>37425.1</v>
      </c>
      <c r="E29" s="34">
        <v>32934.1</v>
      </c>
      <c r="F29" s="34">
        <v>31287.4</v>
      </c>
      <c r="G29" s="34">
        <v>31443.8</v>
      </c>
      <c r="H29" s="45">
        <v>31601.1</v>
      </c>
    </row>
    <row r="30" spans="1:8" ht="38.25" customHeight="1" x14ac:dyDescent="0.25">
      <c r="A30" s="104"/>
      <c r="B30" s="113"/>
      <c r="C30" s="37" t="s">
        <v>226</v>
      </c>
      <c r="D30" s="34">
        <v>98.1</v>
      </c>
      <c r="E30" s="34">
        <v>88</v>
      </c>
      <c r="F30" s="34">
        <f>F29/E29*100</f>
        <v>95.000015181832822</v>
      </c>
      <c r="G30" s="34">
        <f>G29/F29*100</f>
        <v>100.49988174153172</v>
      </c>
      <c r="H30" s="45">
        <f>H29/G29*100</f>
        <v>100.50025760245262</v>
      </c>
    </row>
    <row r="31" spans="1:8" ht="20.25" customHeight="1" x14ac:dyDescent="0.25">
      <c r="A31" s="104" t="s">
        <v>46</v>
      </c>
      <c r="B31" s="112" t="s">
        <v>110</v>
      </c>
      <c r="C31" s="36" t="s">
        <v>212</v>
      </c>
      <c r="D31" s="34"/>
      <c r="E31" s="34"/>
      <c r="F31" s="34"/>
      <c r="G31" s="34"/>
      <c r="H31" s="45"/>
    </row>
    <row r="32" spans="1:8" ht="36.75" customHeight="1" x14ac:dyDescent="0.25">
      <c r="A32" s="104"/>
      <c r="B32" s="113"/>
      <c r="C32" s="37" t="s">
        <v>226</v>
      </c>
      <c r="D32" s="34"/>
      <c r="E32" s="34" t="e">
        <f>E31/D31*100</f>
        <v>#DIV/0!</v>
      </c>
      <c r="F32" s="34" t="e">
        <f>F31/E31*100</f>
        <v>#DIV/0!</v>
      </c>
      <c r="G32" s="34" t="e">
        <f>G31/F31*100</f>
        <v>#DIV/0!</v>
      </c>
      <c r="H32" s="45" t="e">
        <f>H31/G31*100</f>
        <v>#DIV/0!</v>
      </c>
    </row>
    <row r="33" spans="1:8" ht="16.5" customHeight="1" x14ac:dyDescent="0.25">
      <c r="A33" s="104" t="s">
        <v>47</v>
      </c>
      <c r="B33" s="112" t="s">
        <v>111</v>
      </c>
      <c r="C33" s="36" t="s">
        <v>212</v>
      </c>
      <c r="D33" s="34">
        <v>107.5</v>
      </c>
      <c r="E33" s="34">
        <v>112.9</v>
      </c>
      <c r="F33" s="34">
        <v>118.5</v>
      </c>
      <c r="G33" s="34">
        <v>124.4</v>
      </c>
      <c r="H33" s="45">
        <v>130.6</v>
      </c>
    </row>
    <row r="34" spans="1:8" ht="36" customHeight="1" x14ac:dyDescent="0.25">
      <c r="A34" s="104"/>
      <c r="B34" s="113"/>
      <c r="C34" s="37" t="s">
        <v>226</v>
      </c>
      <c r="D34" s="34">
        <v>117</v>
      </c>
      <c r="E34" s="34">
        <f>E33/D33*100</f>
        <v>105.02325581395348</v>
      </c>
      <c r="F34" s="34">
        <f>F33/E33*100</f>
        <v>104.96014171833481</v>
      </c>
      <c r="G34" s="34">
        <f>G33/F33*100</f>
        <v>104.9789029535865</v>
      </c>
      <c r="H34" s="45">
        <f>H33/G33*100</f>
        <v>104.98392282958197</v>
      </c>
    </row>
    <row r="35" spans="1:8" ht="18" customHeight="1" x14ac:dyDescent="0.25">
      <c r="A35" s="104" t="s">
        <v>48</v>
      </c>
      <c r="B35" s="112" t="s">
        <v>112</v>
      </c>
      <c r="C35" s="36" t="s">
        <v>212</v>
      </c>
      <c r="D35" s="34">
        <v>3911.6</v>
      </c>
      <c r="E35" s="34">
        <v>3716</v>
      </c>
      <c r="F35" s="34">
        <v>3753.2</v>
      </c>
      <c r="G35" s="34">
        <v>3940.8</v>
      </c>
      <c r="H35" s="45">
        <v>4137.8999999999996</v>
      </c>
    </row>
    <row r="36" spans="1:8" ht="30.75" customHeight="1" x14ac:dyDescent="0.25">
      <c r="A36" s="104"/>
      <c r="B36" s="113"/>
      <c r="C36" s="37" t="s">
        <v>226</v>
      </c>
      <c r="D36" s="34">
        <v>86.2</v>
      </c>
      <c r="E36" s="34">
        <f>E35/D35*100</f>
        <v>94.999488700276103</v>
      </c>
      <c r="F36" s="34">
        <f>F35/E35*100</f>
        <v>101.00107642626479</v>
      </c>
      <c r="G36" s="34">
        <f>G35/F35*100</f>
        <v>104.99840136416924</v>
      </c>
      <c r="H36" s="45">
        <f>H35/G35*100</f>
        <v>105.00152253349573</v>
      </c>
    </row>
    <row r="37" spans="1:8" ht="18.75" customHeight="1" x14ac:dyDescent="0.25">
      <c r="A37" s="104" t="s">
        <v>49</v>
      </c>
      <c r="B37" s="112" t="s">
        <v>113</v>
      </c>
      <c r="C37" s="36" t="s">
        <v>212</v>
      </c>
      <c r="D37" s="34"/>
      <c r="E37" s="34"/>
      <c r="F37" s="34"/>
      <c r="G37" s="34"/>
      <c r="H37" s="45"/>
    </row>
    <row r="38" spans="1:8" ht="36" customHeight="1" x14ac:dyDescent="0.25">
      <c r="A38" s="104"/>
      <c r="B38" s="113"/>
      <c r="C38" s="37" t="s">
        <v>226</v>
      </c>
      <c r="D38" s="34"/>
      <c r="E38" s="34" t="e">
        <f>E37/D37*100</f>
        <v>#DIV/0!</v>
      </c>
      <c r="F38" s="34" t="e">
        <f>F37/E37*100</f>
        <v>#DIV/0!</v>
      </c>
      <c r="G38" s="34" t="e">
        <f>G37/F37*100</f>
        <v>#DIV/0!</v>
      </c>
      <c r="H38" s="45" t="e">
        <f>H37/G37*100</f>
        <v>#DIV/0!</v>
      </c>
    </row>
    <row r="39" spans="1:8" ht="17.25" customHeight="1" x14ac:dyDescent="0.25">
      <c r="A39" s="104" t="s">
        <v>50</v>
      </c>
      <c r="B39" s="112" t="s">
        <v>114</v>
      </c>
      <c r="C39" s="36" t="s">
        <v>212</v>
      </c>
      <c r="D39" s="34">
        <v>6562.7</v>
      </c>
      <c r="E39" s="34">
        <v>5906.4</v>
      </c>
      <c r="F39" s="34">
        <v>6201.72</v>
      </c>
      <c r="G39" s="34">
        <v>6511.8</v>
      </c>
      <c r="H39" s="45">
        <v>6837.4</v>
      </c>
    </row>
    <row r="40" spans="1:8" ht="36" customHeight="1" x14ac:dyDescent="0.25">
      <c r="A40" s="104"/>
      <c r="B40" s="113"/>
      <c r="C40" s="37" t="s">
        <v>226</v>
      </c>
      <c r="D40" s="34">
        <v>129.69999999999999</v>
      </c>
      <c r="E40" s="34">
        <f>E39/D39*100</f>
        <v>89.999542871074397</v>
      </c>
      <c r="F40" s="34">
        <f>F39/E39*100</f>
        <v>105</v>
      </c>
      <c r="G40" s="34">
        <f>G39/F39*100</f>
        <v>104.99990325264604</v>
      </c>
      <c r="H40" s="45">
        <f>H39/G39*100</f>
        <v>105.00015356737001</v>
      </c>
    </row>
    <row r="41" spans="1:8" ht="15.75" customHeight="1" x14ac:dyDescent="0.25">
      <c r="A41" s="104" t="s">
        <v>51</v>
      </c>
      <c r="B41" s="112" t="s">
        <v>115</v>
      </c>
      <c r="C41" s="36" t="s">
        <v>212</v>
      </c>
      <c r="D41" s="34">
        <v>12626.8</v>
      </c>
      <c r="E41" s="34">
        <v>14520.8</v>
      </c>
      <c r="F41" s="34">
        <v>15246.9</v>
      </c>
      <c r="G41" s="34">
        <v>16009.2</v>
      </c>
      <c r="H41" s="45">
        <v>16809.7</v>
      </c>
    </row>
    <row r="42" spans="1:8" ht="29.25" customHeight="1" x14ac:dyDescent="0.25">
      <c r="A42" s="104"/>
      <c r="B42" s="113"/>
      <c r="C42" s="37" t="s">
        <v>226</v>
      </c>
      <c r="D42" s="34">
        <v>169.8</v>
      </c>
      <c r="E42" s="34">
        <f>E41/D41*100</f>
        <v>114.99984160674121</v>
      </c>
      <c r="F42" s="34">
        <f>F41/E41*100</f>
        <v>105.00041320037464</v>
      </c>
      <c r="G42" s="34">
        <f>G41/F41*100</f>
        <v>104.99970485803671</v>
      </c>
      <c r="H42" s="45">
        <f>H41/G41*100</f>
        <v>105.0002498563326</v>
      </c>
    </row>
    <row r="43" spans="1:8" ht="16.5" customHeight="1" x14ac:dyDescent="0.25">
      <c r="A43" s="104" t="s">
        <v>117</v>
      </c>
      <c r="B43" s="112" t="s">
        <v>116</v>
      </c>
      <c r="C43" s="36" t="s">
        <v>212</v>
      </c>
      <c r="D43" s="34">
        <v>3610.3</v>
      </c>
      <c r="E43" s="34">
        <v>3249.3</v>
      </c>
      <c r="F43" s="34">
        <v>3281.8</v>
      </c>
      <c r="G43" s="34">
        <v>3445.9</v>
      </c>
      <c r="H43" s="45">
        <v>3618.1</v>
      </c>
    </row>
    <row r="44" spans="1:8" ht="33.75" customHeight="1" x14ac:dyDescent="0.25">
      <c r="A44" s="104"/>
      <c r="B44" s="113"/>
      <c r="C44" s="37" t="s">
        <v>226</v>
      </c>
      <c r="D44" s="34">
        <v>120.2</v>
      </c>
      <c r="E44" s="34">
        <f>E43/D43*100</f>
        <v>90.000830955876239</v>
      </c>
      <c r="F44" s="34">
        <f>F43/E43*100</f>
        <v>101.00021543101592</v>
      </c>
      <c r="G44" s="34">
        <f>G43/F43*100</f>
        <v>105.00030471082941</v>
      </c>
      <c r="H44" s="45">
        <f>H43/G43*100</f>
        <v>104.99724310049623</v>
      </c>
    </row>
    <row r="45" spans="1:8" ht="17.25" customHeight="1" x14ac:dyDescent="0.25">
      <c r="A45" s="104" t="s">
        <v>119</v>
      </c>
      <c r="B45" s="112" t="s">
        <v>118</v>
      </c>
      <c r="C45" s="36" t="s">
        <v>212</v>
      </c>
      <c r="D45" s="34">
        <v>13485.2</v>
      </c>
      <c r="E45" s="34">
        <v>11809</v>
      </c>
      <c r="F45" s="34">
        <v>12163.3</v>
      </c>
      <c r="G45" s="34">
        <v>12771.4</v>
      </c>
      <c r="H45" s="45">
        <v>13410</v>
      </c>
    </row>
    <row r="46" spans="1:8" ht="36" customHeight="1" x14ac:dyDescent="0.25">
      <c r="A46" s="104"/>
      <c r="B46" s="113"/>
      <c r="C46" s="37" t="s">
        <v>226</v>
      </c>
      <c r="D46" s="34">
        <v>196.9</v>
      </c>
      <c r="E46" s="34">
        <f>E45/D45*100</f>
        <v>87.570076824963664</v>
      </c>
      <c r="F46" s="34">
        <f>F45/E45*100</f>
        <v>103.00025404352611</v>
      </c>
      <c r="G46" s="34">
        <f>G45/F45*100</f>
        <v>104.99946560555114</v>
      </c>
      <c r="H46" s="45">
        <f>H45/G45*100</f>
        <v>105.00023489985438</v>
      </c>
    </row>
    <row r="47" spans="1:8" ht="15" customHeight="1" x14ac:dyDescent="0.25">
      <c r="A47" s="104" t="s">
        <v>120</v>
      </c>
      <c r="B47" s="112" t="s">
        <v>121</v>
      </c>
      <c r="C47" s="36" t="s">
        <v>212</v>
      </c>
      <c r="D47" s="34">
        <v>2819.8</v>
      </c>
      <c r="E47" s="34">
        <v>2960.8</v>
      </c>
      <c r="F47" s="34">
        <v>3108.8</v>
      </c>
      <c r="G47" s="34">
        <v>3264.3</v>
      </c>
      <c r="H47" s="45">
        <v>3427.5</v>
      </c>
    </row>
    <row r="48" spans="1:8" ht="34.5" customHeight="1" x14ac:dyDescent="0.25">
      <c r="A48" s="104"/>
      <c r="B48" s="113"/>
      <c r="C48" s="37" t="s">
        <v>226</v>
      </c>
      <c r="D48" s="34">
        <v>77.3</v>
      </c>
      <c r="E48" s="34">
        <f>E47/D47*100</f>
        <v>105.00035463508051</v>
      </c>
      <c r="F48" s="34">
        <f>F47/E47*100</f>
        <v>104.99864901378007</v>
      </c>
      <c r="G48" s="34">
        <f>G47/F47*100</f>
        <v>105.00193000514668</v>
      </c>
      <c r="H48" s="45">
        <f>H47/G47*100</f>
        <v>104.99954048341145</v>
      </c>
    </row>
    <row r="49" spans="1:11" ht="15.75" customHeight="1" x14ac:dyDescent="0.25">
      <c r="A49" s="104" t="s">
        <v>122</v>
      </c>
      <c r="B49" s="112" t="s">
        <v>123</v>
      </c>
      <c r="C49" s="36" t="s">
        <v>212</v>
      </c>
      <c r="D49" s="34">
        <v>4451.3</v>
      </c>
      <c r="E49" s="34">
        <v>4228.7</v>
      </c>
      <c r="F49" s="34">
        <v>4271</v>
      </c>
      <c r="G49" s="34">
        <v>4484.5</v>
      </c>
      <c r="H49" s="45">
        <v>4708.8</v>
      </c>
    </row>
    <row r="50" spans="1:11" ht="34.5" customHeight="1" x14ac:dyDescent="0.25">
      <c r="A50" s="104"/>
      <c r="B50" s="113"/>
      <c r="C50" s="37" t="s">
        <v>226</v>
      </c>
      <c r="D50" s="34">
        <v>122.5</v>
      </c>
      <c r="E50" s="34">
        <f>E49/D49*100</f>
        <v>94.999213712847919</v>
      </c>
      <c r="F50" s="34">
        <f>F49/E49*100</f>
        <v>101.00030742308512</v>
      </c>
      <c r="G50" s="34">
        <f>G49/F49*100</f>
        <v>104.99882931397799</v>
      </c>
      <c r="H50" s="45">
        <f>H49/G49*100</f>
        <v>105.00167242724943</v>
      </c>
    </row>
    <row r="51" spans="1:11" ht="23.25" customHeight="1" x14ac:dyDescent="0.25">
      <c r="A51" s="104" t="s">
        <v>124</v>
      </c>
      <c r="B51" s="112" t="s">
        <v>125</v>
      </c>
      <c r="C51" s="36" t="s">
        <v>212</v>
      </c>
      <c r="D51" s="34">
        <v>2782</v>
      </c>
      <c r="E51" s="34">
        <v>2810</v>
      </c>
      <c r="F51" s="34">
        <v>2866.2</v>
      </c>
      <c r="G51" s="34">
        <v>3009.5</v>
      </c>
      <c r="H51" s="45">
        <v>3160</v>
      </c>
    </row>
    <row r="52" spans="1:11" ht="33.75" customHeight="1" x14ac:dyDescent="0.25">
      <c r="A52" s="104"/>
      <c r="B52" s="113"/>
      <c r="C52" s="37" t="s">
        <v>226</v>
      </c>
      <c r="D52" s="34">
        <v>154.9</v>
      </c>
      <c r="E52" s="34">
        <f>E51/D51*100</f>
        <v>101.00647016534867</v>
      </c>
      <c r="F52" s="34">
        <f>F51/E51*100</f>
        <v>102</v>
      </c>
      <c r="G52" s="34">
        <f>G51/F51*100</f>
        <v>104.999651105994</v>
      </c>
      <c r="H52" s="45">
        <f>H51/G51*100</f>
        <v>105.00083070277455</v>
      </c>
    </row>
    <row r="53" spans="1:11" ht="14.25" customHeight="1" x14ac:dyDescent="0.25">
      <c r="A53" s="104" t="s">
        <v>126</v>
      </c>
      <c r="B53" s="112" t="s">
        <v>127</v>
      </c>
      <c r="C53" s="36" t="s">
        <v>212</v>
      </c>
      <c r="D53" s="34">
        <v>1609.7</v>
      </c>
      <c r="E53" s="34">
        <v>1223.4000000000001</v>
      </c>
      <c r="F53" s="34">
        <v>1162.2</v>
      </c>
      <c r="G53" s="34">
        <v>1197.0999999999999</v>
      </c>
      <c r="H53" s="45">
        <v>1256.9000000000001</v>
      </c>
    </row>
    <row r="54" spans="1:11" ht="36.75" customHeight="1" x14ac:dyDescent="0.25">
      <c r="A54" s="104"/>
      <c r="B54" s="113"/>
      <c r="C54" s="37" t="s">
        <v>226</v>
      </c>
      <c r="D54" s="34">
        <v>60.2</v>
      </c>
      <c r="E54" s="34">
        <f>E53/D53*100</f>
        <v>76.001739454556756</v>
      </c>
      <c r="F54" s="34">
        <f>F53/E53*100</f>
        <v>94.997547817557631</v>
      </c>
      <c r="G54" s="34">
        <f>G53/F53*100</f>
        <v>103.00292548614695</v>
      </c>
      <c r="H54" s="45">
        <f>H53/G53*100</f>
        <v>104.995405563445</v>
      </c>
      <c r="I54" s="4"/>
      <c r="J54" s="4"/>
      <c r="K54" s="4"/>
    </row>
    <row r="55" spans="1:11" ht="15.75" customHeight="1" x14ac:dyDescent="0.25">
      <c r="A55" s="104" t="s">
        <v>128</v>
      </c>
      <c r="B55" s="112" t="s">
        <v>129</v>
      </c>
      <c r="C55" s="36" t="s">
        <v>212</v>
      </c>
      <c r="D55" s="34"/>
      <c r="E55" s="34"/>
      <c r="F55" s="34"/>
      <c r="G55" s="34"/>
      <c r="H55" s="45"/>
      <c r="I55" s="4"/>
      <c r="J55" s="4"/>
      <c r="K55" s="4"/>
    </row>
    <row r="56" spans="1:11" ht="30.75" customHeight="1" x14ac:dyDescent="0.25">
      <c r="A56" s="104"/>
      <c r="B56" s="113"/>
      <c r="C56" s="37" t="s">
        <v>226</v>
      </c>
      <c r="D56" s="34"/>
      <c r="E56" s="34" t="e">
        <f>E55/D55*100</f>
        <v>#DIV/0!</v>
      </c>
      <c r="F56" s="34" t="e">
        <f>F55/E55*100</f>
        <v>#DIV/0!</v>
      </c>
      <c r="G56" s="34" t="e">
        <f>G55/F55*100</f>
        <v>#DIV/0!</v>
      </c>
      <c r="H56" s="45" t="e">
        <f>H55/G55*100</f>
        <v>#DIV/0!</v>
      </c>
      <c r="I56" s="4"/>
      <c r="J56" s="4"/>
      <c r="K56" s="4"/>
    </row>
    <row r="57" spans="1:11" x14ac:dyDescent="0.25">
      <c r="A57" s="104" t="s">
        <v>130</v>
      </c>
      <c r="B57" s="112" t="s">
        <v>131</v>
      </c>
      <c r="C57" s="36" t="s">
        <v>212</v>
      </c>
      <c r="D57" s="34">
        <v>242.4</v>
      </c>
      <c r="E57" s="34">
        <v>254.5</v>
      </c>
      <c r="F57" s="34">
        <v>267.2</v>
      </c>
      <c r="G57" s="34">
        <v>280.60000000000002</v>
      </c>
      <c r="H57" s="45">
        <v>294.60000000000002</v>
      </c>
      <c r="I57" s="4"/>
      <c r="J57" s="4"/>
      <c r="K57" s="4"/>
    </row>
    <row r="58" spans="1:11" ht="31.5" customHeight="1" x14ac:dyDescent="0.25">
      <c r="A58" s="104"/>
      <c r="B58" s="113"/>
      <c r="C58" s="37" t="s">
        <v>226</v>
      </c>
      <c r="D58" s="34">
        <v>79.099999999999994</v>
      </c>
      <c r="E58" s="34">
        <f>E57/D57*100</f>
        <v>104.99174917491749</v>
      </c>
      <c r="F58" s="34">
        <f>F57/E57*100</f>
        <v>104.9901768172888</v>
      </c>
      <c r="G58" s="34">
        <f>G57/F57*100</f>
        <v>105.01497005988026</v>
      </c>
      <c r="H58" s="45">
        <f>H57/G57*100</f>
        <v>104.98930862437635</v>
      </c>
      <c r="I58" s="4"/>
      <c r="J58" s="4"/>
      <c r="K58" s="4"/>
    </row>
    <row r="59" spans="1:11" ht="14.25" customHeight="1" x14ac:dyDescent="0.25">
      <c r="A59" s="104" t="s">
        <v>132</v>
      </c>
      <c r="B59" s="112" t="s">
        <v>133</v>
      </c>
      <c r="C59" s="36" t="s">
        <v>212</v>
      </c>
      <c r="D59" s="34">
        <v>168.5</v>
      </c>
      <c r="E59" s="34">
        <v>131.4</v>
      </c>
      <c r="F59" s="34">
        <v>132.1</v>
      </c>
      <c r="G59" s="34">
        <v>138.69999999999999</v>
      </c>
      <c r="H59" s="45">
        <v>145.6</v>
      </c>
      <c r="I59" s="4"/>
      <c r="J59" s="4"/>
      <c r="K59" s="4"/>
    </row>
    <row r="60" spans="1:11" s="4" customFormat="1" ht="30" customHeight="1" x14ac:dyDescent="0.25">
      <c r="A60" s="104"/>
      <c r="B60" s="113"/>
      <c r="C60" s="37" t="s">
        <v>226</v>
      </c>
      <c r="D60" s="34">
        <v>81.7</v>
      </c>
      <c r="E60" s="34">
        <f>E59/D59*100</f>
        <v>77.982195845697333</v>
      </c>
      <c r="F60" s="34">
        <f>F59/E59*100</f>
        <v>100.53272450532724</v>
      </c>
      <c r="G60" s="34">
        <f>G59/F59*100</f>
        <v>104.99621498864495</v>
      </c>
      <c r="H60" s="45">
        <f>H59/G59*100</f>
        <v>104.9747656813266</v>
      </c>
      <c r="I60" s="1"/>
      <c r="J60" s="1"/>
      <c r="K60" s="1"/>
    </row>
    <row r="61" spans="1:11" s="4" customFormat="1" ht="14.25" customHeight="1" x14ac:dyDescent="0.25">
      <c r="A61" s="104" t="s">
        <v>134</v>
      </c>
      <c r="B61" s="112" t="s">
        <v>135</v>
      </c>
      <c r="C61" s="36" t="s">
        <v>212</v>
      </c>
      <c r="D61" s="34">
        <v>11100</v>
      </c>
      <c r="E61" s="34">
        <v>10545</v>
      </c>
      <c r="F61" s="34">
        <v>11599.5</v>
      </c>
      <c r="G61" s="34">
        <v>11541.5</v>
      </c>
      <c r="H61" s="45">
        <v>13272.7</v>
      </c>
      <c r="I61" s="1"/>
      <c r="J61" s="1"/>
      <c r="K61" s="1"/>
    </row>
    <row r="62" spans="1:11" s="4" customFormat="1" ht="30" customHeight="1" thickBot="1" x14ac:dyDescent="0.3">
      <c r="A62" s="109"/>
      <c r="B62" s="114"/>
      <c r="C62" s="76" t="s">
        <v>226</v>
      </c>
      <c r="D62" s="77">
        <v>130.1</v>
      </c>
      <c r="E62" s="77">
        <f>E61/D61*100</f>
        <v>95</v>
      </c>
      <c r="F62" s="77">
        <f>F61/E61*100</f>
        <v>110.00000000000001</v>
      </c>
      <c r="G62" s="77">
        <f>G61/F61*100</f>
        <v>99.499978447346876</v>
      </c>
      <c r="H62" s="78">
        <f>H61/G61*100</f>
        <v>114.99978339037386</v>
      </c>
    </row>
    <row r="63" spans="1:11" s="4" customFormat="1" ht="39.75" customHeight="1" x14ac:dyDescent="0.25">
      <c r="A63" s="110">
        <v>4</v>
      </c>
      <c r="B63" s="105" t="s">
        <v>173</v>
      </c>
      <c r="C63" s="68" t="s">
        <v>212</v>
      </c>
      <c r="D63" s="69">
        <v>3395.5</v>
      </c>
      <c r="E63" s="69">
        <v>3565.3</v>
      </c>
      <c r="F63" s="69">
        <v>3743.5</v>
      </c>
      <c r="G63" s="69">
        <v>3930.7</v>
      </c>
      <c r="H63" s="70">
        <v>4127.3</v>
      </c>
    </row>
    <row r="64" spans="1:11" s="4" customFormat="1" ht="53.25" customHeight="1" thickBot="1" x14ac:dyDescent="0.3">
      <c r="A64" s="111"/>
      <c r="B64" s="106"/>
      <c r="C64" s="71" t="s">
        <v>226</v>
      </c>
      <c r="D64" s="59">
        <v>108.6</v>
      </c>
      <c r="E64" s="59">
        <f>E63/D63*100</f>
        <v>105.00073626859079</v>
      </c>
      <c r="F64" s="59">
        <f>F63/E63*100</f>
        <v>104.99817687151152</v>
      </c>
      <c r="G64" s="59">
        <f>G63/F63*100</f>
        <v>105.00066782422866</v>
      </c>
      <c r="H64" s="60">
        <f>H63/G63*100</f>
        <v>105.00165364947721</v>
      </c>
    </row>
    <row r="65" spans="1:11" s="4" customFormat="1" ht="71.25" customHeight="1" x14ac:dyDescent="0.25">
      <c r="A65" s="110" t="s">
        <v>66</v>
      </c>
      <c r="B65" s="105" t="s">
        <v>174</v>
      </c>
      <c r="C65" s="68" t="s">
        <v>212</v>
      </c>
      <c r="D65" s="69">
        <v>3045.5</v>
      </c>
      <c r="E65" s="69">
        <v>3197.8</v>
      </c>
      <c r="F65" s="69">
        <v>3357.7</v>
      </c>
      <c r="G65" s="69">
        <v>3525.5</v>
      </c>
      <c r="H65" s="70">
        <v>3701.8</v>
      </c>
    </row>
    <row r="66" spans="1:11" ht="38.25" customHeight="1" thickBot="1" x14ac:dyDescent="0.3">
      <c r="A66" s="111"/>
      <c r="B66" s="106"/>
      <c r="C66" s="71" t="s">
        <v>226</v>
      </c>
      <c r="D66" s="59">
        <v>104.8</v>
      </c>
      <c r="E66" s="59">
        <f>E65/D65*100</f>
        <v>105.00082088327041</v>
      </c>
      <c r="F66" s="59">
        <f>F65/E65*100</f>
        <v>105.00031271499155</v>
      </c>
      <c r="G66" s="59">
        <f>G65/F65*100</f>
        <v>104.99746850522681</v>
      </c>
      <c r="H66" s="60">
        <f>H65/G65*100</f>
        <v>105.00070911927386</v>
      </c>
      <c r="I66" s="4"/>
      <c r="J66" s="4"/>
      <c r="K66" s="4"/>
    </row>
    <row r="67" spans="1:11" ht="16.5" thickBot="1" x14ac:dyDescent="0.3">
      <c r="A67" s="79" t="s">
        <v>9</v>
      </c>
      <c r="B67" s="107" t="s">
        <v>13</v>
      </c>
      <c r="C67" s="107"/>
      <c r="D67" s="107"/>
      <c r="E67" s="107"/>
      <c r="F67" s="107"/>
      <c r="G67" s="107"/>
      <c r="H67" s="108"/>
      <c r="I67" s="4"/>
      <c r="J67" s="4"/>
      <c r="K67" s="4"/>
    </row>
    <row r="68" spans="1:11" s="4" customFormat="1" x14ac:dyDescent="0.25">
      <c r="A68" s="115">
        <v>1</v>
      </c>
      <c r="B68" s="151" t="s">
        <v>164</v>
      </c>
      <c r="C68" s="64" t="s">
        <v>212</v>
      </c>
      <c r="D68" s="65">
        <v>10125</v>
      </c>
      <c r="E68" s="65">
        <v>10145.200000000001</v>
      </c>
      <c r="F68" s="65">
        <v>10195.200000000001</v>
      </c>
      <c r="G68" s="65">
        <v>10245.5</v>
      </c>
      <c r="H68" s="66">
        <v>10297.1</v>
      </c>
      <c r="I68" s="1"/>
      <c r="J68" s="1"/>
      <c r="K68" s="1"/>
    </row>
    <row r="69" spans="1:11" s="4" customFormat="1" ht="31.5" x14ac:dyDescent="0.25">
      <c r="A69" s="104"/>
      <c r="B69" s="152"/>
      <c r="C69" s="37" t="s">
        <v>226</v>
      </c>
      <c r="D69" s="34"/>
      <c r="E69" s="34">
        <f>E68/D68*100</f>
        <v>100.19950617283951</v>
      </c>
      <c r="F69" s="34">
        <f>F68/E68*100</f>
        <v>100.49284390647794</v>
      </c>
      <c r="G69" s="34">
        <f>G68/F68*100</f>
        <v>100.49336942875078</v>
      </c>
      <c r="H69" s="45">
        <f>H68/G68*100</f>
        <v>100.5036357425211</v>
      </c>
      <c r="I69" s="1"/>
      <c r="J69" s="1"/>
      <c r="K69" s="1"/>
    </row>
    <row r="70" spans="1:11" s="4" customFormat="1" x14ac:dyDescent="0.25">
      <c r="A70" s="104" t="s">
        <v>33</v>
      </c>
      <c r="B70" s="153" t="s">
        <v>78</v>
      </c>
      <c r="C70" s="36" t="s">
        <v>212</v>
      </c>
      <c r="D70" s="34">
        <v>335.4</v>
      </c>
      <c r="E70" s="34">
        <v>336</v>
      </c>
      <c r="F70" s="34">
        <v>337</v>
      </c>
      <c r="G70" s="34">
        <v>338</v>
      </c>
      <c r="H70" s="45">
        <v>340</v>
      </c>
      <c r="I70" s="1"/>
      <c r="J70" s="1"/>
      <c r="K70" s="1"/>
    </row>
    <row r="71" spans="1:11" s="4" customFormat="1" ht="31.5" x14ac:dyDescent="0.25">
      <c r="A71" s="104"/>
      <c r="B71" s="152"/>
      <c r="C71" s="37" t="s">
        <v>226</v>
      </c>
      <c r="D71" s="34"/>
      <c r="E71" s="34">
        <f>E70/D70*100</f>
        <v>100.1788908765653</v>
      </c>
      <c r="F71" s="34">
        <f>F70/E70*100</f>
        <v>100.29761904761905</v>
      </c>
      <c r="G71" s="34">
        <f>G70/F70*100</f>
        <v>100.29673590504451</v>
      </c>
      <c r="H71" s="45">
        <f>H70/G70*100</f>
        <v>100.59171597633136</v>
      </c>
      <c r="I71" s="1"/>
      <c r="J71" s="1"/>
      <c r="K71" s="1"/>
    </row>
    <row r="72" spans="1:11" x14ac:dyDescent="0.25">
      <c r="A72" s="104" t="s">
        <v>34</v>
      </c>
      <c r="B72" s="153" t="s">
        <v>79</v>
      </c>
      <c r="C72" s="36" t="s">
        <v>212</v>
      </c>
      <c r="D72" s="34">
        <v>9789.6</v>
      </c>
      <c r="E72" s="34">
        <v>9809.2000000000007</v>
      </c>
      <c r="F72" s="34">
        <v>9858.2000000000007</v>
      </c>
      <c r="G72" s="34">
        <v>9907.5</v>
      </c>
      <c r="H72" s="45">
        <v>9957.1</v>
      </c>
    </row>
    <row r="73" spans="1:11" ht="32.25" thickBot="1" x14ac:dyDescent="0.3">
      <c r="A73" s="109"/>
      <c r="B73" s="151"/>
      <c r="C73" s="76" t="s">
        <v>226</v>
      </c>
      <c r="D73" s="77"/>
      <c r="E73" s="77">
        <f>E72/D72*100</f>
        <v>100.20021247037674</v>
      </c>
      <c r="F73" s="77">
        <f>F72/E72*100</f>
        <v>100.49953105248134</v>
      </c>
      <c r="G73" s="77">
        <f>G72/F72*100</f>
        <v>100.50009129455681</v>
      </c>
      <c r="H73" s="78">
        <f>H72/G72*100</f>
        <v>100.50063083522585</v>
      </c>
    </row>
    <row r="74" spans="1:11" ht="16.5" thickBot="1" x14ac:dyDescent="0.3">
      <c r="A74" s="79" t="s">
        <v>12</v>
      </c>
      <c r="B74" s="150" t="s">
        <v>19</v>
      </c>
      <c r="C74" s="147"/>
      <c r="D74" s="147"/>
      <c r="E74" s="147"/>
      <c r="F74" s="147"/>
      <c r="G74" s="147"/>
      <c r="H74" s="148"/>
    </row>
    <row r="75" spans="1:11" ht="16.5" customHeight="1" x14ac:dyDescent="0.25">
      <c r="A75" s="116">
        <v>1</v>
      </c>
      <c r="B75" s="151" t="s">
        <v>139</v>
      </c>
      <c r="C75" s="64" t="s">
        <v>212</v>
      </c>
      <c r="D75" s="65">
        <v>4593</v>
      </c>
      <c r="E75" s="80">
        <v>3674.4</v>
      </c>
      <c r="F75" s="80">
        <v>3858.1</v>
      </c>
      <c r="G75" s="80">
        <v>3665.2</v>
      </c>
      <c r="H75" s="81">
        <v>3300</v>
      </c>
    </row>
    <row r="76" spans="1:11" ht="37.5" customHeight="1" x14ac:dyDescent="0.25">
      <c r="A76" s="117"/>
      <c r="B76" s="152"/>
      <c r="C76" s="37" t="s">
        <v>226</v>
      </c>
      <c r="D76" s="34">
        <v>64.400000000000006</v>
      </c>
      <c r="E76" s="38">
        <f>E75/D75*100</f>
        <v>80</v>
      </c>
      <c r="F76" s="38">
        <f>F75/E75*100</f>
        <v>104.99945569344655</v>
      </c>
      <c r="G76" s="38">
        <f>G75/F75*100</f>
        <v>95.000129597470249</v>
      </c>
      <c r="H76" s="47">
        <f>H75/G75*100</f>
        <v>90.036014405762316</v>
      </c>
    </row>
    <row r="77" spans="1:11" ht="36.75" customHeight="1" x14ac:dyDescent="0.25">
      <c r="A77" s="46">
        <v>2</v>
      </c>
      <c r="B77" s="42" t="s">
        <v>68</v>
      </c>
      <c r="C77" s="36" t="s">
        <v>22</v>
      </c>
      <c r="D77" s="34">
        <v>403763</v>
      </c>
      <c r="E77" s="34">
        <v>383575</v>
      </c>
      <c r="F77" s="34">
        <v>364396</v>
      </c>
      <c r="G77" s="34">
        <v>366218</v>
      </c>
      <c r="H77" s="45">
        <v>368049</v>
      </c>
    </row>
    <row r="78" spans="1:11" ht="38.25" customHeight="1" x14ac:dyDescent="0.25">
      <c r="A78" s="46" t="s">
        <v>52</v>
      </c>
      <c r="B78" s="42" t="s">
        <v>210</v>
      </c>
      <c r="C78" s="36" t="s">
        <v>22</v>
      </c>
      <c r="D78" s="34">
        <v>353997</v>
      </c>
      <c r="E78" s="34">
        <v>336297</v>
      </c>
      <c r="F78" s="34">
        <v>319482</v>
      </c>
      <c r="G78" s="34">
        <v>321080</v>
      </c>
      <c r="H78" s="45">
        <v>322685</v>
      </c>
    </row>
    <row r="79" spans="1:11" ht="39" customHeight="1" thickBot="1" x14ac:dyDescent="0.3">
      <c r="A79" s="82">
        <v>3</v>
      </c>
      <c r="B79" s="43" t="s">
        <v>140</v>
      </c>
      <c r="C79" s="83" t="s">
        <v>23</v>
      </c>
      <c r="D79" s="77">
        <v>28.94</v>
      </c>
      <c r="E79" s="77">
        <v>30.18</v>
      </c>
      <c r="F79" s="77">
        <v>31.34</v>
      </c>
      <c r="G79" s="77">
        <v>32.47</v>
      </c>
      <c r="H79" s="78">
        <v>33.58</v>
      </c>
    </row>
    <row r="80" spans="1:11" ht="16.5" thickBot="1" x14ac:dyDescent="0.3">
      <c r="A80" s="79" t="s">
        <v>14</v>
      </c>
      <c r="B80" s="150" t="s">
        <v>25</v>
      </c>
      <c r="C80" s="147"/>
      <c r="D80" s="147"/>
      <c r="E80" s="147"/>
      <c r="F80" s="147"/>
      <c r="G80" s="147"/>
      <c r="H80" s="148"/>
    </row>
    <row r="81" spans="1:8" ht="36" customHeight="1" x14ac:dyDescent="0.25">
      <c r="A81" s="72" t="s">
        <v>136</v>
      </c>
      <c r="B81" s="44" t="s">
        <v>76</v>
      </c>
      <c r="C81" s="64" t="s">
        <v>72</v>
      </c>
      <c r="D81" s="65">
        <v>1657.8</v>
      </c>
      <c r="E81" s="65">
        <v>1696.6</v>
      </c>
      <c r="F81" s="65">
        <v>1713.6</v>
      </c>
      <c r="G81" s="65">
        <v>1730.7</v>
      </c>
      <c r="H81" s="66">
        <v>1748</v>
      </c>
    </row>
    <row r="82" spans="1:8" ht="50.25" customHeight="1" x14ac:dyDescent="0.25">
      <c r="A82" s="48" t="s">
        <v>63</v>
      </c>
      <c r="B82" s="42" t="s">
        <v>201</v>
      </c>
      <c r="C82" s="36" t="s">
        <v>72</v>
      </c>
      <c r="D82" s="34">
        <v>1376.1</v>
      </c>
      <c r="E82" s="34">
        <v>1409.8</v>
      </c>
      <c r="F82" s="34">
        <v>1425.7</v>
      </c>
      <c r="G82" s="34">
        <v>1441.7</v>
      </c>
      <c r="H82" s="45">
        <v>1457.8</v>
      </c>
    </row>
    <row r="83" spans="1:8" ht="65.25" customHeight="1" thickBot="1" x14ac:dyDescent="0.3">
      <c r="A83" s="84" t="s">
        <v>64</v>
      </c>
      <c r="B83" s="43" t="s">
        <v>175</v>
      </c>
      <c r="C83" s="83" t="s">
        <v>5</v>
      </c>
      <c r="D83" s="77">
        <f>D82/D81*100</f>
        <v>83.007600434310518</v>
      </c>
      <c r="E83" s="77">
        <f>E82/E81*100</f>
        <v>83.095602970647178</v>
      </c>
      <c r="F83" s="77">
        <f>F82/F81*100</f>
        <v>83.199112978524752</v>
      </c>
      <c r="G83" s="77">
        <f>G82/G81*100</f>
        <v>83.301554284393603</v>
      </c>
      <c r="H83" s="78">
        <f>H82/H81*100</f>
        <v>83.398169336384441</v>
      </c>
    </row>
    <row r="84" spans="1:8" ht="16.5" thickBot="1" x14ac:dyDescent="0.3">
      <c r="A84" s="79" t="s">
        <v>15</v>
      </c>
      <c r="B84" s="150" t="s">
        <v>16</v>
      </c>
      <c r="C84" s="147"/>
      <c r="D84" s="147"/>
      <c r="E84" s="147"/>
      <c r="F84" s="147"/>
      <c r="G84" s="147"/>
      <c r="H84" s="148"/>
    </row>
    <row r="85" spans="1:8" ht="12.75" customHeight="1" x14ac:dyDescent="0.25">
      <c r="A85" s="118">
        <v>1</v>
      </c>
      <c r="B85" s="152" t="s">
        <v>170</v>
      </c>
      <c r="C85" s="64" t="s">
        <v>212</v>
      </c>
      <c r="D85" s="65">
        <v>52573.9</v>
      </c>
      <c r="E85" s="65">
        <v>55529.8</v>
      </c>
      <c r="F85" s="65">
        <v>55857.5</v>
      </c>
      <c r="G85" s="65">
        <v>56461.599999999999</v>
      </c>
      <c r="H85" s="66">
        <v>57238.9</v>
      </c>
    </row>
    <row r="86" spans="1:8" ht="30.75" customHeight="1" x14ac:dyDescent="0.25">
      <c r="A86" s="119"/>
      <c r="B86" s="155"/>
      <c r="C86" s="37" t="s">
        <v>226</v>
      </c>
      <c r="D86" s="34">
        <v>113.3</v>
      </c>
      <c r="E86" s="34">
        <f>E85/D85*100</f>
        <v>105.62237155698931</v>
      </c>
      <c r="F86" s="34">
        <f>F85/E85*100</f>
        <v>100.59013358593043</v>
      </c>
      <c r="G86" s="34">
        <f>G85/F85*100</f>
        <v>101.08150203643198</v>
      </c>
      <c r="H86" s="45">
        <f>H85/G85*100</f>
        <v>101.37668787281977</v>
      </c>
    </row>
    <row r="87" spans="1:8" ht="14.25" customHeight="1" x14ac:dyDescent="0.25">
      <c r="A87" s="120" t="s">
        <v>63</v>
      </c>
      <c r="B87" s="121" t="s">
        <v>69</v>
      </c>
      <c r="C87" s="36" t="s">
        <v>212</v>
      </c>
      <c r="D87" s="34">
        <v>12832.5</v>
      </c>
      <c r="E87" s="34">
        <v>14259.1</v>
      </c>
      <c r="F87" s="34">
        <v>14315.2</v>
      </c>
      <c r="G87" s="34">
        <v>14427.9</v>
      </c>
      <c r="H87" s="45">
        <v>14598.3</v>
      </c>
    </row>
    <row r="88" spans="1:8" ht="30.75" customHeight="1" x14ac:dyDescent="0.25">
      <c r="A88" s="120"/>
      <c r="B88" s="121"/>
      <c r="C88" s="37" t="s">
        <v>226</v>
      </c>
      <c r="D88" s="34">
        <v>115.2</v>
      </c>
      <c r="E88" s="34">
        <f>E87/D87*100</f>
        <v>111.1170855250341</v>
      </c>
      <c r="F88" s="34">
        <f>F87/E87*100</f>
        <v>100.39343296561493</v>
      </c>
      <c r="G88" s="34">
        <f>G87/F87*100</f>
        <v>100.78727506426735</v>
      </c>
      <c r="H88" s="45">
        <f>H87/G87*100</f>
        <v>101.18104505853242</v>
      </c>
    </row>
    <row r="89" spans="1:8" x14ac:dyDescent="0.25">
      <c r="A89" s="126" t="s">
        <v>64</v>
      </c>
      <c r="B89" s="112" t="s">
        <v>228</v>
      </c>
      <c r="C89" s="36" t="s">
        <v>212</v>
      </c>
      <c r="D89" s="34">
        <v>796.2</v>
      </c>
      <c r="E89" s="34">
        <v>862.9</v>
      </c>
      <c r="F89" s="34">
        <v>867.1</v>
      </c>
      <c r="G89" s="34">
        <v>875.2</v>
      </c>
      <c r="H89" s="45">
        <v>886.4</v>
      </c>
    </row>
    <row r="90" spans="1:8" ht="32.25" thickBot="1" x14ac:dyDescent="0.3">
      <c r="A90" s="127"/>
      <c r="B90" s="114"/>
      <c r="C90" s="76" t="s">
        <v>226</v>
      </c>
      <c r="D90" s="77">
        <v>115.2</v>
      </c>
      <c r="E90" s="77">
        <f>E89/D89*100</f>
        <v>108.37729213765385</v>
      </c>
      <c r="F90" s="77">
        <f>F89/E89*100</f>
        <v>100.48673079151698</v>
      </c>
      <c r="G90" s="77">
        <f>G89/F89*100</f>
        <v>100.93414831046015</v>
      </c>
      <c r="H90" s="78">
        <f>H89/G89*100</f>
        <v>101.27970749542961</v>
      </c>
    </row>
    <row r="91" spans="1:8" ht="16.5" thickBot="1" x14ac:dyDescent="0.3">
      <c r="A91" s="79" t="s">
        <v>17</v>
      </c>
      <c r="B91" s="150" t="s">
        <v>218</v>
      </c>
      <c r="C91" s="147"/>
      <c r="D91" s="147"/>
      <c r="E91" s="147"/>
      <c r="F91" s="147"/>
      <c r="G91" s="147"/>
      <c r="H91" s="148"/>
    </row>
    <row r="92" spans="1:8" ht="31.5" x14ac:dyDescent="0.25">
      <c r="A92" s="85" t="s">
        <v>136</v>
      </c>
      <c r="B92" s="44" t="s">
        <v>207</v>
      </c>
      <c r="C92" s="64" t="s">
        <v>208</v>
      </c>
      <c r="D92" s="65">
        <v>11200</v>
      </c>
      <c r="E92" s="65">
        <v>11250</v>
      </c>
      <c r="F92" s="65">
        <v>11270</v>
      </c>
      <c r="G92" s="65">
        <v>11290</v>
      </c>
      <c r="H92" s="66">
        <v>11310</v>
      </c>
    </row>
    <row r="93" spans="1:8" ht="63" x14ac:dyDescent="0.25">
      <c r="A93" s="49" t="s">
        <v>63</v>
      </c>
      <c r="B93" s="42" t="s">
        <v>219</v>
      </c>
      <c r="C93" s="36" t="s">
        <v>211</v>
      </c>
      <c r="D93" s="34">
        <v>56067</v>
      </c>
      <c r="E93" s="34">
        <v>57151</v>
      </c>
      <c r="F93" s="34">
        <v>57171</v>
      </c>
      <c r="G93" s="34">
        <v>57191</v>
      </c>
      <c r="H93" s="45">
        <v>57211</v>
      </c>
    </row>
    <row r="94" spans="1:8" ht="32.25" thickBot="1" x14ac:dyDescent="0.3">
      <c r="A94" s="86" t="s">
        <v>64</v>
      </c>
      <c r="B94" s="43" t="s">
        <v>209</v>
      </c>
      <c r="C94" s="83" t="s">
        <v>212</v>
      </c>
      <c r="D94" s="77">
        <v>34177.699999999997</v>
      </c>
      <c r="E94" s="77">
        <v>34989.4</v>
      </c>
      <c r="F94" s="77">
        <v>34989.4</v>
      </c>
      <c r="G94" s="77">
        <v>34989.4</v>
      </c>
      <c r="H94" s="78">
        <v>34989.4</v>
      </c>
    </row>
    <row r="95" spans="1:8" ht="16.5" thickBot="1" x14ac:dyDescent="0.3">
      <c r="A95" s="90" t="s">
        <v>21</v>
      </c>
      <c r="B95" s="149" t="s">
        <v>18</v>
      </c>
      <c r="C95" s="147"/>
      <c r="D95" s="147"/>
      <c r="E95" s="147"/>
      <c r="F95" s="147"/>
      <c r="G95" s="147"/>
      <c r="H95" s="148"/>
    </row>
    <row r="96" spans="1:8" x14ac:dyDescent="0.25">
      <c r="A96" s="122">
        <v>1</v>
      </c>
      <c r="B96" s="128" t="s">
        <v>225</v>
      </c>
      <c r="C96" s="87" t="s">
        <v>212</v>
      </c>
      <c r="D96" s="88">
        <v>27253.599999999999</v>
      </c>
      <c r="E96" s="88">
        <v>18260</v>
      </c>
      <c r="F96" s="88">
        <v>18808</v>
      </c>
      <c r="G96" s="88">
        <v>19560</v>
      </c>
      <c r="H96" s="89">
        <v>20538</v>
      </c>
    </row>
    <row r="97" spans="1:8" ht="31.5" x14ac:dyDescent="0.25">
      <c r="A97" s="123"/>
      <c r="B97" s="129"/>
      <c r="C97" s="17" t="s">
        <v>226</v>
      </c>
      <c r="D97" s="16">
        <v>95.7</v>
      </c>
      <c r="E97" s="19">
        <f>E96/D96*100</f>
        <v>67.000322893122373</v>
      </c>
      <c r="F97" s="19">
        <f>F96/E96*100</f>
        <v>103.00109529025193</v>
      </c>
      <c r="G97" s="19">
        <f>G96/F96*100</f>
        <v>103.99829859634198</v>
      </c>
      <c r="H97" s="51">
        <f>H96/G96*100</f>
        <v>105</v>
      </c>
    </row>
    <row r="98" spans="1:8" ht="31.5" x14ac:dyDescent="0.25">
      <c r="A98" s="52" t="s">
        <v>63</v>
      </c>
      <c r="B98" s="41" t="s">
        <v>154</v>
      </c>
      <c r="C98" s="17"/>
      <c r="D98" s="16"/>
      <c r="E98" s="16"/>
      <c r="F98" s="16"/>
      <c r="G98" s="16"/>
      <c r="H98" s="50"/>
    </row>
    <row r="99" spans="1:8" ht="31.5" x14ac:dyDescent="0.25">
      <c r="A99" s="52" t="s">
        <v>52</v>
      </c>
      <c r="B99" s="41" t="s">
        <v>80</v>
      </c>
      <c r="C99" s="6" t="s">
        <v>212</v>
      </c>
      <c r="D99" s="16">
        <v>1427.9</v>
      </c>
      <c r="E99" s="16">
        <v>956.7</v>
      </c>
      <c r="F99" s="16">
        <v>985.4</v>
      </c>
      <c r="G99" s="16">
        <v>1024.8</v>
      </c>
      <c r="H99" s="50">
        <v>1076</v>
      </c>
    </row>
    <row r="100" spans="1:8" x14ac:dyDescent="0.25">
      <c r="A100" s="52" t="s">
        <v>53</v>
      </c>
      <c r="B100" s="41" t="s">
        <v>81</v>
      </c>
      <c r="C100" s="6" t="s">
        <v>212</v>
      </c>
      <c r="D100" s="16"/>
      <c r="E100" s="16"/>
      <c r="F100" s="16"/>
      <c r="G100" s="16"/>
      <c r="H100" s="50"/>
    </row>
    <row r="101" spans="1:8" x14ac:dyDescent="0.25">
      <c r="A101" s="52" t="s">
        <v>54</v>
      </c>
      <c r="B101" s="41" t="s">
        <v>82</v>
      </c>
      <c r="C101" s="6" t="s">
        <v>212</v>
      </c>
      <c r="D101" s="16">
        <v>6045.6</v>
      </c>
      <c r="E101" s="16">
        <v>4050.6</v>
      </c>
      <c r="F101" s="16">
        <v>4172.1000000000004</v>
      </c>
      <c r="G101" s="16">
        <v>4339</v>
      </c>
      <c r="H101" s="50">
        <v>4556</v>
      </c>
    </row>
    <row r="102" spans="1:8" ht="31.5" x14ac:dyDescent="0.25">
      <c r="A102" s="52" t="s">
        <v>55</v>
      </c>
      <c r="B102" s="41" t="s">
        <v>83</v>
      </c>
      <c r="C102" s="6" t="s">
        <v>212</v>
      </c>
      <c r="D102" s="34">
        <v>1132</v>
      </c>
      <c r="E102" s="34">
        <v>758.4</v>
      </c>
      <c r="F102" s="34">
        <v>781.2</v>
      </c>
      <c r="G102" s="34">
        <v>812.4</v>
      </c>
      <c r="H102" s="45">
        <v>853.1</v>
      </c>
    </row>
    <row r="103" spans="1:8" ht="47.25" x14ac:dyDescent="0.25">
      <c r="A103" s="52" t="s">
        <v>57</v>
      </c>
      <c r="B103" s="41" t="s">
        <v>84</v>
      </c>
      <c r="C103" s="6" t="s">
        <v>212</v>
      </c>
      <c r="D103" s="34">
        <v>716.9</v>
      </c>
      <c r="E103" s="34">
        <v>480.3</v>
      </c>
      <c r="F103" s="34">
        <v>494.7</v>
      </c>
      <c r="G103" s="34">
        <v>514.5</v>
      </c>
      <c r="H103" s="45">
        <v>540.20000000000005</v>
      </c>
    </row>
    <row r="104" spans="1:8" x14ac:dyDescent="0.25">
      <c r="A104" s="52" t="s">
        <v>58</v>
      </c>
      <c r="B104" s="41" t="s">
        <v>85</v>
      </c>
      <c r="C104" s="6" t="s">
        <v>212</v>
      </c>
      <c r="D104" s="34">
        <v>173.3</v>
      </c>
      <c r="E104" s="34">
        <v>116.1</v>
      </c>
      <c r="F104" s="34">
        <v>119.6</v>
      </c>
      <c r="G104" s="34">
        <v>124.4</v>
      </c>
      <c r="H104" s="45">
        <v>130.6</v>
      </c>
    </row>
    <row r="105" spans="1:8" ht="31.5" x14ac:dyDescent="0.25">
      <c r="A105" s="52" t="s">
        <v>59</v>
      </c>
      <c r="B105" s="41" t="s">
        <v>86</v>
      </c>
      <c r="C105" s="6" t="s">
        <v>212</v>
      </c>
      <c r="D105" s="16">
        <v>981.8</v>
      </c>
      <c r="E105" s="16">
        <v>657.8</v>
      </c>
      <c r="F105" s="16">
        <v>677.5</v>
      </c>
      <c r="G105" s="16">
        <v>704.6</v>
      </c>
      <c r="H105" s="50">
        <v>740</v>
      </c>
    </row>
    <row r="106" spans="1:8" ht="31.5" x14ac:dyDescent="0.25">
      <c r="A106" s="52" t="s">
        <v>60</v>
      </c>
      <c r="B106" s="41" t="s">
        <v>87</v>
      </c>
      <c r="C106" s="6" t="s">
        <v>212</v>
      </c>
      <c r="D106" s="16">
        <v>1.9</v>
      </c>
      <c r="E106" s="16">
        <v>1.3</v>
      </c>
      <c r="F106" s="16">
        <v>1.3</v>
      </c>
      <c r="G106" s="16">
        <v>1.4</v>
      </c>
      <c r="H106" s="50">
        <v>1.5</v>
      </c>
    </row>
    <row r="107" spans="1:8" x14ac:dyDescent="0.25">
      <c r="A107" s="52" t="s">
        <v>61</v>
      </c>
      <c r="B107" s="41" t="s">
        <v>88</v>
      </c>
      <c r="C107" s="6" t="s">
        <v>212</v>
      </c>
      <c r="D107" s="16">
        <v>360.7</v>
      </c>
      <c r="E107" s="16">
        <v>241.7</v>
      </c>
      <c r="F107" s="16">
        <v>249</v>
      </c>
      <c r="G107" s="16">
        <v>259</v>
      </c>
      <c r="H107" s="50">
        <v>272</v>
      </c>
    </row>
    <row r="108" spans="1:8" ht="31.5" x14ac:dyDescent="0.25">
      <c r="A108" s="52" t="s">
        <v>62</v>
      </c>
      <c r="B108" s="41" t="s">
        <v>89</v>
      </c>
      <c r="C108" s="6" t="s">
        <v>212</v>
      </c>
      <c r="D108" s="16">
        <v>410.1</v>
      </c>
      <c r="E108" s="16">
        <v>274.8</v>
      </c>
      <c r="F108" s="16">
        <v>283</v>
      </c>
      <c r="G108" s="16">
        <v>294.3</v>
      </c>
      <c r="H108" s="50">
        <v>309</v>
      </c>
    </row>
    <row r="109" spans="1:8" x14ac:dyDescent="0.25">
      <c r="A109" s="52" t="s">
        <v>155</v>
      </c>
      <c r="B109" s="41" t="s">
        <v>90</v>
      </c>
      <c r="C109" s="6" t="s">
        <v>212</v>
      </c>
      <c r="D109" s="16">
        <v>278.60000000000002</v>
      </c>
      <c r="E109" s="16">
        <v>186.7</v>
      </c>
      <c r="F109" s="16">
        <v>192.3</v>
      </c>
      <c r="G109" s="16">
        <v>200</v>
      </c>
      <c r="H109" s="50">
        <v>210</v>
      </c>
    </row>
    <row r="110" spans="1:8" ht="31.5" x14ac:dyDescent="0.25">
      <c r="A110" s="52" t="s">
        <v>156</v>
      </c>
      <c r="B110" s="41" t="s">
        <v>91</v>
      </c>
      <c r="C110" s="6" t="s">
        <v>212</v>
      </c>
      <c r="D110" s="16">
        <v>1790.7</v>
      </c>
      <c r="E110" s="16">
        <v>1200</v>
      </c>
      <c r="F110" s="16">
        <v>1235.8</v>
      </c>
      <c r="G110" s="16">
        <v>1285.2</v>
      </c>
      <c r="H110" s="50">
        <v>1349.5</v>
      </c>
    </row>
    <row r="111" spans="1:8" ht="31.5" x14ac:dyDescent="0.25">
      <c r="A111" s="52" t="s">
        <v>157</v>
      </c>
      <c r="B111" s="41" t="s">
        <v>92</v>
      </c>
      <c r="C111" s="6" t="s">
        <v>212</v>
      </c>
      <c r="D111" s="34">
        <v>10449.200000000001</v>
      </c>
      <c r="E111" s="34">
        <v>7001</v>
      </c>
      <c r="F111" s="34">
        <v>7211</v>
      </c>
      <c r="G111" s="34">
        <v>7500</v>
      </c>
      <c r="H111" s="45">
        <v>7874.4</v>
      </c>
    </row>
    <row r="112" spans="1:8" ht="31.5" x14ac:dyDescent="0.25">
      <c r="A112" s="52" t="s">
        <v>158</v>
      </c>
      <c r="B112" s="41" t="s">
        <v>93</v>
      </c>
      <c r="C112" s="6" t="s">
        <v>212</v>
      </c>
      <c r="D112" s="16">
        <v>212.4</v>
      </c>
      <c r="E112" s="16">
        <v>142.30000000000001</v>
      </c>
      <c r="F112" s="16">
        <v>146.6</v>
      </c>
      <c r="G112" s="16">
        <v>152.4</v>
      </c>
      <c r="H112" s="50">
        <v>160</v>
      </c>
    </row>
    <row r="113" spans="1:8" ht="47.25" x14ac:dyDescent="0.25">
      <c r="A113" s="52" t="s">
        <v>159</v>
      </c>
      <c r="B113" s="41" t="s">
        <v>94</v>
      </c>
      <c r="C113" s="6" t="s">
        <v>212</v>
      </c>
      <c r="D113" s="16">
        <v>1538.7</v>
      </c>
      <c r="E113" s="16">
        <v>1030.9000000000001</v>
      </c>
      <c r="F113" s="16">
        <v>1062</v>
      </c>
      <c r="G113" s="16">
        <v>1104.3</v>
      </c>
      <c r="H113" s="50">
        <v>1160</v>
      </c>
    </row>
    <row r="114" spans="1:8" x14ac:dyDescent="0.25">
      <c r="A114" s="52" t="s">
        <v>160</v>
      </c>
      <c r="B114" s="41" t="s">
        <v>95</v>
      </c>
      <c r="C114" s="6" t="s">
        <v>212</v>
      </c>
      <c r="D114" s="16">
        <v>602.29999999999995</v>
      </c>
      <c r="E114" s="16">
        <v>403.5</v>
      </c>
      <c r="F114" s="16">
        <v>415.6</v>
      </c>
      <c r="G114" s="16">
        <v>432.3</v>
      </c>
      <c r="H114" s="50">
        <v>454</v>
      </c>
    </row>
    <row r="115" spans="1:8" ht="31.5" x14ac:dyDescent="0.25">
      <c r="A115" s="52" t="s">
        <v>161</v>
      </c>
      <c r="B115" s="41" t="s">
        <v>96</v>
      </c>
      <c r="C115" s="6" t="s">
        <v>212</v>
      </c>
      <c r="D115" s="16">
        <v>863.7</v>
      </c>
      <c r="E115" s="16">
        <v>579</v>
      </c>
      <c r="F115" s="16">
        <v>596.4</v>
      </c>
      <c r="G115" s="16">
        <v>620.20000000000005</v>
      </c>
      <c r="H115" s="50">
        <v>651.20000000000005</v>
      </c>
    </row>
    <row r="116" spans="1:8" ht="31.5" x14ac:dyDescent="0.25">
      <c r="A116" s="52" t="s">
        <v>162</v>
      </c>
      <c r="B116" s="41" t="s">
        <v>97</v>
      </c>
      <c r="C116" s="6" t="s">
        <v>212</v>
      </c>
      <c r="D116" s="16">
        <v>248.5</v>
      </c>
      <c r="E116" s="16">
        <v>166.5</v>
      </c>
      <c r="F116" s="16">
        <v>171.5</v>
      </c>
      <c r="G116" s="16">
        <v>178.3</v>
      </c>
      <c r="H116" s="50">
        <v>187.3</v>
      </c>
    </row>
    <row r="117" spans="1:8" x14ac:dyDescent="0.25">
      <c r="A117" s="52" t="s">
        <v>163</v>
      </c>
      <c r="B117" s="41" t="s">
        <v>98</v>
      </c>
      <c r="C117" s="6" t="s">
        <v>212</v>
      </c>
      <c r="D117" s="16">
        <f>D96-SUM(D99:D116)</f>
        <v>19.299999999995634</v>
      </c>
      <c r="E117" s="16">
        <f>E96-SUM(E99:E116)</f>
        <v>12.399999999997817</v>
      </c>
      <c r="F117" s="16">
        <f>F96-SUM(F99:F116)</f>
        <v>13</v>
      </c>
      <c r="G117" s="16">
        <f>G96-SUM(G99:G116)</f>
        <v>12.900000000001455</v>
      </c>
      <c r="H117" s="50">
        <f>H96-SUM(H99:H116)</f>
        <v>13.19999999999709</v>
      </c>
    </row>
    <row r="118" spans="1:8" ht="38.25" customHeight="1" x14ac:dyDescent="0.25">
      <c r="A118" s="46" t="s">
        <v>64</v>
      </c>
      <c r="B118" s="18" t="s">
        <v>138</v>
      </c>
      <c r="C118" s="6" t="s">
        <v>212</v>
      </c>
      <c r="D118" s="16">
        <f>D96</f>
        <v>27253.599999999999</v>
      </c>
      <c r="E118" s="16">
        <f>E96</f>
        <v>18260</v>
      </c>
      <c r="F118" s="16">
        <f>F96</f>
        <v>18808</v>
      </c>
      <c r="G118" s="16">
        <f>G96</f>
        <v>19560</v>
      </c>
      <c r="H118" s="50">
        <f>H96</f>
        <v>20538</v>
      </c>
    </row>
    <row r="119" spans="1:8" ht="30.75" customHeight="1" x14ac:dyDescent="0.25">
      <c r="A119" s="46" t="s">
        <v>38</v>
      </c>
      <c r="B119" s="18" t="s">
        <v>74</v>
      </c>
      <c r="C119" s="6" t="s">
        <v>212</v>
      </c>
      <c r="D119" s="16">
        <v>12123.5</v>
      </c>
      <c r="E119" s="16">
        <v>8122.7</v>
      </c>
      <c r="F119" s="16">
        <v>8366.4</v>
      </c>
      <c r="G119" s="16">
        <v>8701.1</v>
      </c>
      <c r="H119" s="50">
        <v>9136.1</v>
      </c>
    </row>
    <row r="120" spans="1:8" ht="28.5" customHeight="1" x14ac:dyDescent="0.25">
      <c r="A120" s="46" t="s">
        <v>39</v>
      </c>
      <c r="B120" s="18" t="s">
        <v>20</v>
      </c>
      <c r="C120" s="6" t="s">
        <v>212</v>
      </c>
      <c r="D120" s="16">
        <f>D118-D119</f>
        <v>15130.099999999999</v>
      </c>
      <c r="E120" s="16">
        <f>E118-E119</f>
        <v>10137.299999999999</v>
      </c>
      <c r="F120" s="16">
        <f>F118-F119</f>
        <v>10441.6</v>
      </c>
      <c r="G120" s="16">
        <f>G118-G119</f>
        <v>10858.9</v>
      </c>
      <c r="H120" s="50">
        <f>H118-H119</f>
        <v>11401.9</v>
      </c>
    </row>
    <row r="121" spans="1:8" ht="30" customHeight="1" x14ac:dyDescent="0.25">
      <c r="A121" s="53" t="s">
        <v>67</v>
      </c>
      <c r="B121" s="18" t="s">
        <v>202</v>
      </c>
      <c r="C121" s="6" t="s">
        <v>212</v>
      </c>
      <c r="D121" s="16">
        <f>D122+D123+D124</f>
        <v>5764.4</v>
      </c>
      <c r="E121" s="16">
        <f>E122+E123+E124</f>
        <v>3862.2</v>
      </c>
      <c r="F121" s="16">
        <f>F122+F123+F124</f>
        <v>3978.4</v>
      </c>
      <c r="G121" s="16">
        <f>G122+G123+G124</f>
        <v>3104.8</v>
      </c>
      <c r="H121" s="50">
        <f>H122+H123+H124</f>
        <v>4343.8</v>
      </c>
    </row>
    <row r="122" spans="1:8" ht="29.25" customHeight="1" x14ac:dyDescent="0.25">
      <c r="A122" s="46" t="s">
        <v>215</v>
      </c>
      <c r="B122" s="18" t="s">
        <v>205</v>
      </c>
      <c r="C122" s="6" t="s">
        <v>212</v>
      </c>
      <c r="D122" s="16">
        <v>2336.5</v>
      </c>
      <c r="E122" s="16">
        <v>1565.5</v>
      </c>
      <c r="F122" s="16">
        <v>1612.4</v>
      </c>
      <c r="G122" s="16">
        <v>1677</v>
      </c>
      <c r="H122" s="50">
        <v>1760.8</v>
      </c>
    </row>
    <row r="123" spans="1:8" ht="28.5" customHeight="1" x14ac:dyDescent="0.25">
      <c r="A123" s="46" t="s">
        <v>216</v>
      </c>
      <c r="B123" s="18" t="s">
        <v>204</v>
      </c>
      <c r="C123" s="6" t="s">
        <v>212</v>
      </c>
      <c r="D123" s="16">
        <v>1599.3</v>
      </c>
      <c r="E123" s="16">
        <v>1071.5</v>
      </c>
      <c r="F123" s="16">
        <v>1104</v>
      </c>
      <c r="G123" s="16">
        <v>114.8</v>
      </c>
      <c r="H123" s="50">
        <v>1205</v>
      </c>
    </row>
    <row r="124" spans="1:8" ht="29.25" customHeight="1" x14ac:dyDescent="0.25">
      <c r="A124" s="46" t="s">
        <v>217</v>
      </c>
      <c r="B124" s="18" t="s">
        <v>203</v>
      </c>
      <c r="C124" s="6" t="s">
        <v>212</v>
      </c>
      <c r="D124" s="16">
        <v>1828.6</v>
      </c>
      <c r="E124" s="16">
        <v>1225.2</v>
      </c>
      <c r="F124" s="16">
        <v>1262</v>
      </c>
      <c r="G124" s="16">
        <v>1313</v>
      </c>
      <c r="H124" s="50">
        <v>1378</v>
      </c>
    </row>
    <row r="125" spans="1:8" ht="27" customHeight="1" thickBot="1" x14ac:dyDescent="0.3">
      <c r="A125" s="82" t="s">
        <v>214</v>
      </c>
      <c r="B125" s="91" t="s">
        <v>206</v>
      </c>
      <c r="C125" s="92" t="s">
        <v>212</v>
      </c>
      <c r="D125" s="93">
        <f>D120-D121</f>
        <v>9365.6999999999989</v>
      </c>
      <c r="E125" s="93">
        <f>E120-E121</f>
        <v>6275.0999999999995</v>
      </c>
      <c r="F125" s="93">
        <f>F120-F121</f>
        <v>6463.2000000000007</v>
      </c>
      <c r="G125" s="93">
        <f>G120-G121</f>
        <v>7754.0999999999995</v>
      </c>
      <c r="H125" s="94">
        <f>H120-H121</f>
        <v>7058.0999999999995</v>
      </c>
    </row>
    <row r="126" spans="1:8" ht="18" customHeight="1" thickBot="1" x14ac:dyDescent="0.3">
      <c r="A126" s="97" t="s">
        <v>24</v>
      </c>
      <c r="B126" s="154" t="s">
        <v>220</v>
      </c>
      <c r="C126" s="147"/>
      <c r="D126" s="147"/>
      <c r="E126" s="147"/>
      <c r="F126" s="147"/>
      <c r="G126" s="147"/>
      <c r="H126" s="148"/>
    </row>
    <row r="127" spans="1:8" ht="36.75" customHeight="1" x14ac:dyDescent="0.25">
      <c r="A127" s="95">
        <v>1</v>
      </c>
      <c r="B127" s="96" t="s">
        <v>223</v>
      </c>
      <c r="C127" s="87" t="s">
        <v>212</v>
      </c>
      <c r="D127" s="65">
        <f>D128+D131</f>
        <v>17320.3</v>
      </c>
      <c r="E127" s="65">
        <f>E128+E131</f>
        <v>16506.2</v>
      </c>
      <c r="F127" s="65">
        <f>F128+F131</f>
        <v>17169.599999999999</v>
      </c>
      <c r="G127" s="65">
        <f>G128+G131</f>
        <v>15362.9</v>
      </c>
      <c r="H127" s="66">
        <f>H128+H131</f>
        <v>15874.3</v>
      </c>
    </row>
    <row r="128" spans="1:8" ht="32.25" customHeight="1" x14ac:dyDescent="0.25">
      <c r="A128" s="53" t="s">
        <v>33</v>
      </c>
      <c r="B128" s="18" t="s">
        <v>26</v>
      </c>
      <c r="C128" s="6" t="s">
        <v>212</v>
      </c>
      <c r="D128" s="34">
        <f>D129+D130</f>
        <v>8211.5</v>
      </c>
      <c r="E128" s="34">
        <f>E129+E130</f>
        <v>7977.3</v>
      </c>
      <c r="F128" s="34">
        <f>F129+F130</f>
        <v>8206.1</v>
      </c>
      <c r="G128" s="34">
        <f>G129+G130</f>
        <v>8664.7999999999993</v>
      </c>
      <c r="H128" s="45">
        <f>H129+H130</f>
        <v>8974.2999999999993</v>
      </c>
    </row>
    <row r="129" spans="1:8" ht="31.5" customHeight="1" x14ac:dyDescent="0.25">
      <c r="A129" s="53" t="s">
        <v>75</v>
      </c>
      <c r="B129" s="18" t="s">
        <v>167</v>
      </c>
      <c r="C129" s="6" t="s">
        <v>212</v>
      </c>
      <c r="D129" s="34">
        <v>7365.7</v>
      </c>
      <c r="E129" s="34">
        <v>7206</v>
      </c>
      <c r="F129" s="34">
        <v>7544</v>
      </c>
      <c r="G129" s="34">
        <v>8021.8</v>
      </c>
      <c r="H129" s="45">
        <v>8334.2999999999993</v>
      </c>
    </row>
    <row r="130" spans="1:8" ht="30.75" customHeight="1" x14ac:dyDescent="0.25">
      <c r="A130" s="53" t="s">
        <v>56</v>
      </c>
      <c r="B130" s="18" t="s">
        <v>168</v>
      </c>
      <c r="C130" s="6" t="s">
        <v>212</v>
      </c>
      <c r="D130" s="34">
        <v>845.8</v>
      </c>
      <c r="E130" s="34">
        <v>771.3</v>
      </c>
      <c r="F130" s="34">
        <v>662.1</v>
      </c>
      <c r="G130" s="34">
        <v>643</v>
      </c>
      <c r="H130" s="45">
        <v>640</v>
      </c>
    </row>
    <row r="131" spans="1:8" ht="32.25" customHeight="1" x14ac:dyDescent="0.25">
      <c r="A131" s="53" t="s">
        <v>34</v>
      </c>
      <c r="B131" s="18" t="s">
        <v>99</v>
      </c>
      <c r="C131" s="6" t="s">
        <v>212</v>
      </c>
      <c r="D131" s="34">
        <v>9108.7999999999993</v>
      </c>
      <c r="E131" s="34">
        <v>8528.9</v>
      </c>
      <c r="F131" s="34">
        <v>8963.5</v>
      </c>
      <c r="G131" s="34">
        <v>6698.1</v>
      </c>
      <c r="H131" s="45">
        <v>6900</v>
      </c>
    </row>
    <row r="132" spans="1:8" ht="31.5" x14ac:dyDescent="0.25">
      <c r="A132" s="46">
        <v>2</v>
      </c>
      <c r="B132" s="18" t="s">
        <v>221</v>
      </c>
      <c r="C132" s="6" t="s">
        <v>212</v>
      </c>
      <c r="D132" s="34">
        <v>19960.900000000001</v>
      </c>
      <c r="E132" s="34">
        <v>16986.7</v>
      </c>
      <c r="F132" s="34">
        <v>17511.900000000001</v>
      </c>
      <c r="G132" s="34">
        <v>15684.9</v>
      </c>
      <c r="H132" s="45">
        <v>16099.1</v>
      </c>
    </row>
    <row r="133" spans="1:8" ht="34.5" customHeight="1" x14ac:dyDescent="0.25">
      <c r="A133" s="46" t="s">
        <v>52</v>
      </c>
      <c r="B133" s="54" t="s">
        <v>224</v>
      </c>
      <c r="C133" s="6" t="s">
        <v>212</v>
      </c>
      <c r="D133" s="34">
        <v>17819.5</v>
      </c>
      <c r="E133" s="34">
        <v>15160.9</v>
      </c>
      <c r="F133" s="34">
        <v>15734.6</v>
      </c>
      <c r="G133" s="34">
        <v>13806.7</v>
      </c>
      <c r="H133" s="45">
        <v>14221.4</v>
      </c>
    </row>
    <row r="134" spans="1:8" ht="33" customHeight="1" x14ac:dyDescent="0.25">
      <c r="A134" s="46">
        <v>3</v>
      </c>
      <c r="B134" s="18" t="s">
        <v>222</v>
      </c>
      <c r="C134" s="6" t="s">
        <v>212</v>
      </c>
      <c r="D134" s="34">
        <f>D127-D132</f>
        <v>-2640.6000000000022</v>
      </c>
      <c r="E134" s="34">
        <f>E127-E132</f>
        <v>-480.5</v>
      </c>
      <c r="F134" s="34">
        <f>F127-F132</f>
        <v>-342.30000000000291</v>
      </c>
      <c r="G134" s="34">
        <f>G127-G132</f>
        <v>-322</v>
      </c>
      <c r="H134" s="45">
        <f>H127-H132</f>
        <v>-224.80000000000109</v>
      </c>
    </row>
    <row r="135" spans="1:8" ht="31.5" customHeight="1" thickBot="1" x14ac:dyDescent="0.3">
      <c r="A135" s="82" t="s">
        <v>65</v>
      </c>
      <c r="B135" s="91" t="s">
        <v>73</v>
      </c>
      <c r="C135" s="92" t="s">
        <v>212</v>
      </c>
      <c r="D135" s="77">
        <v>47.6</v>
      </c>
      <c r="E135" s="77">
        <v>547.6</v>
      </c>
      <c r="F135" s="77">
        <v>489.9</v>
      </c>
      <c r="G135" s="77">
        <v>469.6</v>
      </c>
      <c r="H135" s="78">
        <v>372.4</v>
      </c>
    </row>
    <row r="136" spans="1:8" ht="16.5" thickBot="1" x14ac:dyDescent="0.3">
      <c r="A136" s="79" t="s">
        <v>213</v>
      </c>
      <c r="B136" s="154" t="s">
        <v>27</v>
      </c>
      <c r="C136" s="147"/>
      <c r="D136" s="147"/>
      <c r="E136" s="147"/>
      <c r="F136" s="147"/>
      <c r="G136" s="147"/>
      <c r="H136" s="148"/>
    </row>
    <row r="137" spans="1:8" ht="38.25" customHeight="1" x14ac:dyDescent="0.25">
      <c r="A137" s="72">
        <v>1</v>
      </c>
      <c r="B137" s="96" t="s">
        <v>28</v>
      </c>
      <c r="C137" s="87" t="s">
        <v>7</v>
      </c>
      <c r="D137" s="65">
        <v>136078</v>
      </c>
      <c r="E137" s="65">
        <v>136486</v>
      </c>
      <c r="F137" s="65">
        <v>136895</v>
      </c>
      <c r="G137" s="65">
        <v>137306</v>
      </c>
      <c r="H137" s="66">
        <v>137718</v>
      </c>
    </row>
    <row r="138" spans="1:8" ht="44.25" customHeight="1" x14ac:dyDescent="0.25">
      <c r="A138" s="46" t="s">
        <v>63</v>
      </c>
      <c r="B138" s="18" t="s">
        <v>30</v>
      </c>
      <c r="C138" s="6" t="s">
        <v>7</v>
      </c>
      <c r="D138" s="34">
        <v>129</v>
      </c>
      <c r="E138" s="34">
        <v>156</v>
      </c>
      <c r="F138" s="34">
        <v>130</v>
      </c>
      <c r="G138" s="34">
        <v>130</v>
      </c>
      <c r="H138" s="45">
        <v>130</v>
      </c>
    </row>
    <row r="139" spans="1:8" ht="37.5" customHeight="1" x14ac:dyDescent="0.25">
      <c r="A139" s="46" t="s">
        <v>64</v>
      </c>
      <c r="B139" s="18" t="s">
        <v>29</v>
      </c>
      <c r="C139" s="6" t="s">
        <v>5</v>
      </c>
      <c r="D139" s="35">
        <v>0.08</v>
      </c>
      <c r="E139" s="35">
        <v>0.08</v>
      </c>
      <c r="F139" s="35">
        <v>0.08</v>
      </c>
      <c r="G139" s="35">
        <v>0.08</v>
      </c>
      <c r="H139" s="55">
        <v>0.08</v>
      </c>
    </row>
    <row r="140" spans="1:8" ht="43.5" customHeight="1" x14ac:dyDescent="0.25">
      <c r="A140" s="46" t="s">
        <v>65</v>
      </c>
      <c r="B140" s="18" t="s">
        <v>31</v>
      </c>
      <c r="C140" s="6" t="s">
        <v>32</v>
      </c>
      <c r="D140" s="34">
        <v>2300</v>
      </c>
      <c r="E140" s="34">
        <v>2450</v>
      </c>
      <c r="F140" s="34">
        <v>2550</v>
      </c>
      <c r="G140" s="34">
        <v>2650</v>
      </c>
      <c r="H140" s="45">
        <v>2720</v>
      </c>
    </row>
    <row r="141" spans="1:8" ht="41.25" customHeight="1" x14ac:dyDescent="0.25">
      <c r="A141" s="48" t="s">
        <v>66</v>
      </c>
      <c r="B141" s="18" t="s">
        <v>100</v>
      </c>
      <c r="C141" s="6" t="s">
        <v>7</v>
      </c>
      <c r="D141" s="34">
        <v>44664</v>
      </c>
      <c r="E141" s="34">
        <v>46000</v>
      </c>
      <c r="F141" s="34">
        <v>46460</v>
      </c>
      <c r="G141" s="34">
        <v>46925</v>
      </c>
      <c r="H141" s="45">
        <v>47394</v>
      </c>
    </row>
    <row r="142" spans="1:8" ht="40.5" customHeight="1" x14ac:dyDescent="0.25">
      <c r="A142" s="124" t="s">
        <v>70</v>
      </c>
      <c r="B142" s="125" t="s">
        <v>165</v>
      </c>
      <c r="C142" s="6" t="s">
        <v>141</v>
      </c>
      <c r="D142" s="34">
        <v>96367</v>
      </c>
      <c r="E142" s="34">
        <v>105040</v>
      </c>
      <c r="F142" s="34">
        <v>115020</v>
      </c>
      <c r="G142" s="34">
        <v>125372</v>
      </c>
      <c r="H142" s="45">
        <v>136028</v>
      </c>
    </row>
    <row r="143" spans="1:8" ht="38.25" customHeight="1" x14ac:dyDescent="0.25">
      <c r="A143" s="124"/>
      <c r="B143" s="125"/>
      <c r="C143" s="6" t="s">
        <v>11</v>
      </c>
      <c r="D143" s="34">
        <v>116.7</v>
      </c>
      <c r="E143" s="34">
        <f>E142/D142*100</f>
        <v>108.99996886901118</v>
      </c>
      <c r="F143" s="34">
        <f>F142/E142*100</f>
        <v>109.50114242193449</v>
      </c>
      <c r="G143" s="34">
        <f>G142/F142*100</f>
        <v>109.00017388280298</v>
      </c>
      <c r="H143" s="45">
        <f>H142/G142*100</f>
        <v>108.49950547171616</v>
      </c>
    </row>
    <row r="144" spans="1:8" ht="39.75" customHeight="1" thickBot="1" x14ac:dyDescent="0.3">
      <c r="A144" s="56" t="s">
        <v>71</v>
      </c>
      <c r="B144" s="57" t="s">
        <v>166</v>
      </c>
      <c r="C144" s="58" t="s">
        <v>212</v>
      </c>
      <c r="D144" s="59">
        <v>51649.599999999999</v>
      </c>
      <c r="E144" s="59">
        <f>E142*E141*12/1000000</f>
        <v>57982.080000000002</v>
      </c>
      <c r="F144" s="59">
        <f>F142*F141*12/1000000</f>
        <v>64125.950400000002</v>
      </c>
      <c r="G144" s="59">
        <f>G142*G141*12/1000000</f>
        <v>70596.973199999993</v>
      </c>
      <c r="H144" s="60">
        <f>H142*H141*12/1000000</f>
        <v>77362.932384</v>
      </c>
    </row>
    <row r="145" spans="1:8" ht="10.5" customHeight="1" x14ac:dyDescent="0.25"/>
    <row r="146" spans="1:8" ht="28.5" customHeight="1" x14ac:dyDescent="0.25">
      <c r="A146" s="130" t="s">
        <v>234</v>
      </c>
      <c r="B146" s="131"/>
      <c r="C146" s="131"/>
      <c r="D146" s="131"/>
      <c r="E146" s="131"/>
      <c r="F146" s="131"/>
      <c r="G146" s="131"/>
      <c r="H146" s="131"/>
    </row>
  </sheetData>
  <mergeCells count="93">
    <mergeCell ref="B84:H84"/>
    <mergeCell ref="B91:H91"/>
    <mergeCell ref="B95:H95"/>
    <mergeCell ref="B126:H126"/>
    <mergeCell ref="B136:H136"/>
    <mergeCell ref="B85:B86"/>
    <mergeCell ref="B2:H2"/>
    <mergeCell ref="B6:H6"/>
    <mergeCell ref="B7:H7"/>
    <mergeCell ref="B74:H74"/>
    <mergeCell ref="B80:H80"/>
    <mergeCell ref="B8:B9"/>
    <mergeCell ref="B10:B11"/>
    <mergeCell ref="B12:B13"/>
    <mergeCell ref="B15:B16"/>
    <mergeCell ref="B17:B18"/>
    <mergeCell ref="B29:B30"/>
    <mergeCell ref="B68:B69"/>
    <mergeCell ref="B70:B71"/>
    <mergeCell ref="B72:B73"/>
    <mergeCell ref="B75:B76"/>
    <mergeCell ref="B19:B20"/>
    <mergeCell ref="A146:H146"/>
    <mergeCell ref="A1:H1"/>
    <mergeCell ref="A4:A5"/>
    <mergeCell ref="B4:B5"/>
    <mergeCell ref="C4:C5"/>
    <mergeCell ref="F4:H4"/>
    <mergeCell ref="A53:A54"/>
    <mergeCell ref="A31:A32"/>
    <mergeCell ref="A8:A9"/>
    <mergeCell ref="A10:A11"/>
    <mergeCell ref="A12:A13"/>
    <mergeCell ref="A15:A16"/>
    <mergeCell ref="A17:A18"/>
    <mergeCell ref="A19:A20"/>
    <mergeCell ref="A21:A22"/>
    <mergeCell ref="A23:A24"/>
    <mergeCell ref="A25:A26"/>
    <mergeCell ref="A27:A28"/>
    <mergeCell ref="A29:A30"/>
    <mergeCell ref="A43:A44"/>
    <mergeCell ref="A45:A46"/>
    <mergeCell ref="A47:A48"/>
    <mergeCell ref="A49:A50"/>
    <mergeCell ref="A51:A52"/>
    <mergeCell ref="A33:A34"/>
    <mergeCell ref="A35:A36"/>
    <mergeCell ref="A37:A38"/>
    <mergeCell ref="A39:A40"/>
    <mergeCell ref="A41:A42"/>
    <mergeCell ref="A87:A88"/>
    <mergeCell ref="B87:B88"/>
    <mergeCell ref="A96:A97"/>
    <mergeCell ref="A142:A143"/>
    <mergeCell ref="B142:B143"/>
    <mergeCell ref="A89:A90"/>
    <mergeCell ref="B89:B90"/>
    <mergeCell ref="B96:B97"/>
    <mergeCell ref="A68:A69"/>
    <mergeCell ref="A70:A71"/>
    <mergeCell ref="A72:A73"/>
    <mergeCell ref="A75:A76"/>
    <mergeCell ref="A85:A86"/>
    <mergeCell ref="B21:B22"/>
    <mergeCell ref="B23:B24"/>
    <mergeCell ref="B25:B26"/>
    <mergeCell ref="B27:B28"/>
    <mergeCell ref="B53:B54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A55:A56"/>
    <mergeCell ref="B65:B66"/>
    <mergeCell ref="B67:H67"/>
    <mergeCell ref="A57:A58"/>
    <mergeCell ref="A59:A60"/>
    <mergeCell ref="A61:A62"/>
    <mergeCell ref="A63:A64"/>
    <mergeCell ref="A65:A66"/>
    <mergeCell ref="B55:B56"/>
    <mergeCell ref="B57:B58"/>
    <mergeCell ref="B59:B60"/>
    <mergeCell ref="B61:B62"/>
    <mergeCell ref="B63:B64"/>
  </mergeCells>
  <printOptions horizontalCentered="1" verticalCentered="1"/>
  <pageMargins left="0.23622047244094491" right="0.23622047244094491" top="0.39370078740157483" bottom="0.39370078740157483" header="0" footer="0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Входные данные</vt:lpstr>
      <vt:lpstr>форма 2П_действующие</vt:lpstr>
      <vt:lpstr>'форма 2П_действующие'!_ftnref2</vt:lpstr>
      <vt:lpstr>'форма 2П_действующие'!_ftnref3</vt:lpstr>
      <vt:lpstr>'форма 2П_действующие'!Заголовки_для_печати</vt:lpstr>
      <vt:lpstr>'форма 2П_действующие'!Область_печати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Шаблон</dc:title>
  <dc:subject>прогноз МО</dc:subject>
  <dc:creator/>
  <cp:lastModifiedBy/>
  <dcterms:created xsi:type="dcterms:W3CDTF">2006-09-28T05:33:49Z</dcterms:created>
  <dcterms:modified xsi:type="dcterms:W3CDTF">2026-10-05T18:23:23Z</dcterms:modified>
  <cp:contentStatus>проект</cp:contentStatus>
</cp:coreProperties>
</file>